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gou0owedz2t122_f5dc\msg\file\2026-10\"/>
    </mc:Choice>
  </mc:AlternateContent>
  <bookViews>
    <workbookView windowWidth="19200" windowHeight="7000" activeTab="1"/>
  </bookViews>
  <sheets>
    <sheet name="小学" sheetId="1" r:id="rId1"/>
    <sheet name="初中" sheetId="2" r:id="rId2"/>
  </sheets>
  <definedNames>
    <definedName name="_xlnm._FilterDatabase" localSheetId="0" hidden="1">小学!$A$6:$AC$311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<sst xmlns="http://schemas.openxmlformats.org/spreadsheetml/2006/main" count="1372" uniqueCount="526">
  <si>
    <t>2026年义务教育阶段生均公用经费补助资金安排情况表（小学）</t>
  </si>
  <si>
    <t>金额单位：元</t>
  </si>
  <si>
    <t>单位名称</t>
  </si>
  <si>
    <t>小    学</t>
  </si>
  <si>
    <t>全度预算总金额</t>
  </si>
  <si>
    <t>年初预算下达</t>
  </si>
  <si>
    <t>第二次下达补助资金</t>
  </si>
  <si>
    <t>第三批补助资金</t>
  </si>
  <si>
    <t>2025年下达总额</t>
  </si>
  <si>
    <t>下达差额</t>
  </si>
  <si>
    <t>一、录X列AB列数据
二、Y、Z、AA资金级次分别为
省级市级本级
三、摘要一定不能改，按摘要栏填写</t>
  </si>
  <si>
    <t>在校生</t>
  </si>
  <si>
    <t>其中：</t>
  </si>
  <si>
    <t>小计</t>
  </si>
  <si>
    <t>省级
补助资金</t>
  </si>
  <si>
    <t>省级补助资金（分项）</t>
  </si>
  <si>
    <t>泉州市
补助资金</t>
  </si>
  <si>
    <t>南安市级补助资金</t>
  </si>
  <si>
    <t>南安市级补助资金（分项）</t>
  </si>
  <si>
    <t>随班就补助资金</t>
  </si>
  <si>
    <t>本级补助资金</t>
  </si>
  <si>
    <t>省级补助资金</t>
  </si>
  <si>
    <t>泉州市级补助资金（泉财预〔2025〕356号）</t>
  </si>
  <si>
    <t>省级补助
资金（闽财教指〔2025〕98号）</t>
  </si>
  <si>
    <t>寄宿生</t>
  </si>
  <si>
    <t>小规模  补助生数</t>
  </si>
  <si>
    <t>随班就读生数</t>
  </si>
  <si>
    <t>生均</t>
  </si>
  <si>
    <t>小规模</t>
  </si>
  <si>
    <t>随班</t>
  </si>
  <si>
    <t>合计</t>
  </si>
  <si>
    <t>南安市第一实验小学</t>
  </si>
  <si>
    <t>第一实验小学</t>
  </si>
  <si>
    <t>南安市第二实验小学</t>
  </si>
  <si>
    <t>第二实验小学</t>
  </si>
  <si>
    <t>南安市第三实验小学</t>
  </si>
  <si>
    <t>第三实验小学</t>
  </si>
  <si>
    <t>南安市第五实验小学</t>
  </si>
  <si>
    <t>第五实验小学</t>
  </si>
  <si>
    <t>南安市第六实验小学</t>
  </si>
  <si>
    <t>第六实验小学</t>
  </si>
  <si>
    <t>南安市第七实验小学</t>
  </si>
  <si>
    <t>第七实验小学</t>
  </si>
  <si>
    <t>南安市第一小学</t>
  </si>
  <si>
    <t>第一小学</t>
  </si>
  <si>
    <t>南安市第二小学</t>
  </si>
  <si>
    <t>第二小学</t>
  </si>
  <si>
    <t>南安市第三小学</t>
  </si>
  <si>
    <t>第三小学</t>
  </si>
  <si>
    <t>南安市第五小学</t>
  </si>
  <si>
    <t>第五小学</t>
  </si>
  <si>
    <t>南安市第六小学</t>
  </si>
  <si>
    <t>第六小学</t>
  </si>
  <si>
    <t>南安市第七小学</t>
  </si>
  <si>
    <t>第七小学</t>
  </si>
  <si>
    <t>南安市第八小学</t>
  </si>
  <si>
    <t>第八小学</t>
  </si>
  <si>
    <t>南安市第九小学</t>
  </si>
  <si>
    <t>第九小学</t>
  </si>
  <si>
    <t>南安市第十小学</t>
  </si>
  <si>
    <t>第十小学</t>
  </si>
  <si>
    <t>源昌实验小学（南安市第十一小学）</t>
  </si>
  <si>
    <t>第十一小学</t>
  </si>
  <si>
    <t>南安市第十二小学</t>
  </si>
  <si>
    <t>第十二小学</t>
  </si>
  <si>
    <t>南安市第十三小学</t>
  </si>
  <si>
    <t>第十三小学</t>
  </si>
  <si>
    <t>南安市第十五小学</t>
  </si>
  <si>
    <t>第十五小学</t>
  </si>
  <si>
    <t>南安市柳城小学</t>
  </si>
  <si>
    <t>柳城小学</t>
  </si>
  <si>
    <t>南安市国专中心小学</t>
  </si>
  <si>
    <t>国专中心小学</t>
  </si>
  <si>
    <t>福建省南安师范学校附属小学</t>
  </si>
  <si>
    <t>师范学校附属小学</t>
  </si>
  <si>
    <t>南安师范学校附属小学</t>
  </si>
  <si>
    <t>福建省南安师范学校第二附属小学</t>
  </si>
  <si>
    <t>师范学校第二附属小学</t>
  </si>
  <si>
    <t>南安师范学校第二附属小学</t>
  </si>
  <si>
    <t>南安市近思小学</t>
  </si>
  <si>
    <t>近思小学</t>
  </si>
  <si>
    <t>南安师范学校附属鹏峰小学</t>
  </si>
  <si>
    <t>师范学校附属鹏峰小学</t>
  </si>
  <si>
    <t>鹏峰小学</t>
  </si>
  <si>
    <t>南安市南翼实验小学</t>
  </si>
  <si>
    <t>南翼实验小学</t>
  </si>
  <si>
    <t>南安市南山实验小学</t>
  </si>
  <si>
    <t>南山实验小学</t>
  </si>
  <si>
    <t>南安市江北实验学校</t>
  </si>
  <si>
    <t>江北实验学校</t>
  </si>
  <si>
    <t>南安市北山实验小学</t>
  </si>
  <si>
    <t>北山实验小学</t>
  </si>
  <si>
    <t>福建省南安市体育学校</t>
  </si>
  <si>
    <t>体育学校</t>
  </si>
  <si>
    <t>南安市内厝实验学校</t>
  </si>
  <si>
    <t>内厝实验学校</t>
  </si>
  <si>
    <t>南安市溪美中心小学</t>
  </si>
  <si>
    <t>溪美中心小学</t>
  </si>
  <si>
    <t>溪美中心小学小计</t>
  </si>
  <si>
    <t>宣化小学</t>
  </si>
  <si>
    <t>贵峰小学</t>
  </si>
  <si>
    <t>镇山小学</t>
  </si>
  <si>
    <t>柳城中心小学小计</t>
  </si>
  <si>
    <t>南安市柳城中心小学</t>
  </si>
  <si>
    <t>柳城中心小学</t>
  </si>
  <si>
    <t>榕桥小学</t>
  </si>
  <si>
    <t>杏莲小学</t>
  </si>
  <si>
    <t>三堡小学</t>
  </si>
  <si>
    <t>祥塘小学</t>
  </si>
  <si>
    <t>上都小学</t>
  </si>
  <si>
    <t>施坪小学</t>
  </si>
  <si>
    <t>美林中心小学小计</t>
  </si>
  <si>
    <t>南安市美林中心小学</t>
  </si>
  <si>
    <t>美林中心小学</t>
  </si>
  <si>
    <t>珠溪小学</t>
  </si>
  <si>
    <t>玉叶小学</t>
  </si>
  <si>
    <t>梧山小学</t>
  </si>
  <si>
    <t>西美小学</t>
  </si>
  <si>
    <t>省新中心小学小计</t>
  </si>
  <si>
    <t>南安市省新中心小学</t>
  </si>
  <si>
    <t>省新中心小学</t>
  </si>
  <si>
    <t>南金小学</t>
  </si>
  <si>
    <t>满山红小学</t>
  </si>
  <si>
    <t>省东小学</t>
  </si>
  <si>
    <r>
      <rPr>
        <sz val="8"/>
        <color rgb="FF000000"/>
        <rFont val="宋体"/>
        <charset val="134"/>
      </rPr>
      <t>枟</t>
    </r>
    <r>
      <rPr>
        <sz val="8"/>
        <color rgb="FF000000"/>
        <rFont val="仿宋_GB2312"/>
        <charset val="134"/>
      </rPr>
      <t>林小学</t>
    </r>
  </si>
  <si>
    <t>油园小学</t>
  </si>
  <si>
    <t>杨村小学</t>
  </si>
  <si>
    <t>仑苍中心小学小计</t>
  </si>
  <si>
    <t>南安市仑苍中心小学</t>
  </si>
  <si>
    <t>仑苍中心小学</t>
  </si>
  <si>
    <t>仑苍第一小学</t>
  </si>
  <si>
    <t>大宇小学</t>
  </si>
  <si>
    <t>大泳小学</t>
  </si>
  <si>
    <t>丰富小学</t>
  </si>
  <si>
    <t>园美小学</t>
  </si>
  <si>
    <t>东田中心小学小计</t>
  </si>
  <si>
    <t>南安市东田中心小学</t>
  </si>
  <si>
    <t>东田中心小学</t>
  </si>
  <si>
    <t>汤井小学</t>
  </si>
  <si>
    <t>丰田小学</t>
  </si>
  <si>
    <t>兰溪小学</t>
  </si>
  <si>
    <t>南坑小学</t>
  </si>
  <si>
    <t>桃园小学</t>
  </si>
  <si>
    <t>彭溪小学</t>
  </si>
  <si>
    <t>美洋小学</t>
  </si>
  <si>
    <t>湖山小学</t>
  </si>
  <si>
    <t>岐山小学</t>
  </si>
  <si>
    <t>山西小学</t>
  </si>
  <si>
    <t>英都中心小学小计</t>
  </si>
  <si>
    <t>南安市英都中心小学</t>
  </si>
  <si>
    <t>英都中心小学</t>
  </si>
  <si>
    <t>坂头小学</t>
  </si>
  <si>
    <t>大新小学</t>
  </si>
  <si>
    <t>良山小学</t>
  </si>
  <si>
    <t>西峰小学</t>
  </si>
  <si>
    <t>鹭云小学</t>
  </si>
  <si>
    <t>霞溪小学</t>
  </si>
  <si>
    <t>翔云中心小学小计</t>
  </si>
  <si>
    <t>南安市翔云中心小学</t>
  </si>
  <si>
    <t>翔云中心小学</t>
  </si>
  <si>
    <t>翔山小学</t>
  </si>
  <si>
    <t>福庭小学</t>
  </si>
  <si>
    <t/>
  </si>
  <si>
    <t>金淘中心小学小计</t>
  </si>
  <si>
    <t>南安市金淘中心小学</t>
  </si>
  <si>
    <t>金淘中心小学</t>
  </si>
  <si>
    <t>启亨小学</t>
  </si>
  <si>
    <t>甄陶小学</t>
  </si>
  <si>
    <t>深辉小学</t>
  </si>
  <si>
    <t>会心小学</t>
  </si>
  <si>
    <t>新兴小学</t>
  </si>
  <si>
    <t>杏山小学</t>
  </si>
  <si>
    <t>东溪小学</t>
  </si>
  <si>
    <t>道南小学</t>
  </si>
  <si>
    <t>时潮小学</t>
  </si>
  <si>
    <t>筑岩小学</t>
  </si>
  <si>
    <t>晨光小学</t>
  </si>
  <si>
    <t>艺林小学</t>
  </si>
  <si>
    <t>钱山小学</t>
  </si>
  <si>
    <t>国专第四小学</t>
  </si>
  <si>
    <t>毓南小学</t>
  </si>
  <si>
    <t>斗南小学</t>
  </si>
  <si>
    <t>眉山中心小学小计</t>
  </si>
  <si>
    <t>南安市眉山中心小学</t>
  </si>
  <si>
    <t>眉山中心小学</t>
  </si>
  <si>
    <t>高田小学</t>
  </si>
  <si>
    <t>天山小学</t>
  </si>
  <si>
    <t>小眉小学</t>
  </si>
  <si>
    <t>诗山中心小学</t>
  </si>
  <si>
    <t>诗山中心小学小计</t>
  </si>
  <si>
    <t>南安市诗山中心小学</t>
  </si>
  <si>
    <t>诗山中心小学燕山校区</t>
  </si>
  <si>
    <t>诗山中心小学诗钟校区</t>
  </si>
  <si>
    <t>前山小学</t>
  </si>
  <si>
    <t>鳌峰小学</t>
  </si>
  <si>
    <t>坊前小学</t>
  </si>
  <si>
    <t>霞锦小学</t>
  </si>
  <si>
    <t>西上小学</t>
  </si>
  <si>
    <t>红旗小学</t>
  </si>
  <si>
    <t>诗山中心小学诗钟校区民主教学点</t>
  </si>
  <si>
    <t>凤坡小学</t>
  </si>
  <si>
    <t>钱塘小学</t>
  </si>
  <si>
    <t>诗门小学</t>
  </si>
  <si>
    <t>诗溪小学</t>
  </si>
  <si>
    <t>七社小学</t>
  </si>
  <si>
    <t>诗山社坛小学</t>
  </si>
  <si>
    <t>蓬华中心小学</t>
  </si>
  <si>
    <t>蓬华中心小学小计</t>
  </si>
  <si>
    <t>南安市蓬华中心小学</t>
  </si>
  <si>
    <t>蓬华中心小学蓬岛校区</t>
  </si>
  <si>
    <t>蓬华中心小学华美校区</t>
  </si>
  <si>
    <t>苏厝小学</t>
  </si>
  <si>
    <t>山城小学</t>
  </si>
  <si>
    <t>大演小学</t>
  </si>
  <si>
    <t>码头中心小学小计</t>
  </si>
  <si>
    <t>南安市码头中心小学</t>
  </si>
  <si>
    <t>码头中心小学</t>
  </si>
  <si>
    <t>凤凰小学</t>
  </si>
  <si>
    <t>东大小学</t>
  </si>
  <si>
    <t>金吾小学</t>
  </si>
  <si>
    <t>诗南小学</t>
  </si>
  <si>
    <t>宫占小学</t>
  </si>
  <si>
    <t>丰城民族小学</t>
  </si>
  <si>
    <t>汤滨小学</t>
  </si>
  <si>
    <t>丰联小学</t>
  </si>
  <si>
    <t>南埔小学</t>
  </si>
  <si>
    <t>大坝小学</t>
  </si>
  <si>
    <t>九都中心小学小计</t>
  </si>
  <si>
    <t>南安市九都中心小学</t>
  </si>
  <si>
    <t>九都中心小学</t>
  </si>
  <si>
    <t>九都第一小学</t>
  </si>
  <si>
    <t>彭林小学</t>
  </si>
  <si>
    <t>美星小学</t>
  </si>
  <si>
    <t>向阳中心小学小计</t>
  </si>
  <si>
    <t>南安市向阳中心小学</t>
  </si>
  <si>
    <t>向阳中心小学</t>
  </si>
  <si>
    <t>马迹小学</t>
  </si>
  <si>
    <t>杏田小学</t>
  </si>
  <si>
    <t>巷雅小学</t>
  </si>
  <si>
    <t>乐峰中心小学小计</t>
  </si>
  <si>
    <t>南安市乐峰中心小学</t>
  </si>
  <si>
    <t>乐峰中心小学</t>
  </si>
  <si>
    <t>潭边小学</t>
  </si>
  <si>
    <t>飞云小学</t>
  </si>
  <si>
    <t>炉山小学</t>
  </si>
  <si>
    <t>厚阳小学</t>
  </si>
  <si>
    <t>罗东中心小学小计</t>
  </si>
  <si>
    <t>南安市罗东中心小学</t>
  </si>
  <si>
    <t>罗东中心小学</t>
  </si>
  <si>
    <t>振兴小学</t>
  </si>
  <si>
    <t>罗西小学</t>
  </si>
  <si>
    <t>竞新小学</t>
  </si>
  <si>
    <t>昌财实验小学</t>
  </si>
  <si>
    <t>南溪小学</t>
  </si>
  <si>
    <t>罗英小学</t>
  </si>
  <si>
    <t>罗东镇第一小学</t>
  </si>
  <si>
    <t>荷心小学</t>
  </si>
  <si>
    <t>育青小学</t>
  </si>
  <si>
    <t>梅山中心小学小计</t>
  </si>
  <si>
    <t>南安市梅山中心小学</t>
  </si>
  <si>
    <t>梅山中心小学</t>
  </si>
  <si>
    <t>国专第三小学</t>
  </si>
  <si>
    <t>蓝园小学</t>
  </si>
  <si>
    <t>演园小学</t>
  </si>
  <si>
    <t>芦山小学</t>
  </si>
  <si>
    <t>格内小学</t>
  </si>
  <si>
    <t>琉塘小学</t>
  </si>
  <si>
    <t>丰溪小学</t>
  </si>
  <si>
    <t>明新小学</t>
  </si>
  <si>
    <t>晓山小学</t>
  </si>
  <si>
    <t>璞山小学</t>
  </si>
  <si>
    <t>水口小学</t>
  </si>
  <si>
    <t>芸美小学</t>
  </si>
  <si>
    <t>洪濑中心小学小计</t>
  </si>
  <si>
    <t>南安市洪濑中心小学</t>
  </si>
  <si>
    <t>洪濑中心小学</t>
  </si>
  <si>
    <t>葵山小学</t>
  </si>
  <si>
    <t>洪濑第三小学</t>
  </si>
  <si>
    <t>扬美小学</t>
  </si>
  <si>
    <t>西林小学</t>
  </si>
  <si>
    <t>前锋小学</t>
  </si>
  <si>
    <t>大洋小学</t>
  </si>
  <si>
    <t>溪霞小学</t>
  </si>
  <si>
    <t>洪濑第二小学</t>
  </si>
  <si>
    <t>东林小学</t>
  </si>
  <si>
    <r>
      <rPr>
        <sz val="8"/>
        <color rgb="FF000000"/>
        <rFont val="宋体"/>
        <charset val="134"/>
      </rPr>
      <t>註</t>
    </r>
    <r>
      <rPr>
        <sz val="8"/>
        <color rgb="FF000000"/>
        <rFont val="仿宋_GB2312"/>
        <charset val="134"/>
      </rPr>
      <t>礼小学</t>
    </r>
  </si>
  <si>
    <t>福林小学</t>
  </si>
  <si>
    <t>四都小学</t>
  </si>
  <si>
    <t>跃进小学</t>
  </si>
  <si>
    <t>洪梅中心小学小计</t>
  </si>
  <si>
    <t>南安市洪梅中心小学</t>
  </si>
  <si>
    <t>洪梅中心小学</t>
  </si>
  <si>
    <t>仁溪小学</t>
  </si>
  <si>
    <t>仁宅小学</t>
  </si>
  <si>
    <t>新联小学</t>
  </si>
  <si>
    <t>新林小学</t>
  </si>
  <si>
    <t>三梅小学</t>
  </si>
  <si>
    <t>霞峰小学</t>
  </si>
  <si>
    <t>康美中心小学小计</t>
  </si>
  <si>
    <t>南安市康美中心小学</t>
  </si>
  <si>
    <t>康美中心小学</t>
  </si>
  <si>
    <t>集星小学</t>
  </si>
  <si>
    <t>梅魁小学</t>
  </si>
  <si>
    <t>梅星小学</t>
  </si>
  <si>
    <t>梅元小学</t>
  </si>
  <si>
    <t>侨乡小学</t>
  </si>
  <si>
    <t>大成小学</t>
  </si>
  <si>
    <t>赤岭小学</t>
  </si>
  <si>
    <t>福铁小学</t>
  </si>
  <si>
    <t>兰田小学</t>
  </si>
  <si>
    <t>团结小学</t>
  </si>
  <si>
    <t>东旭小学</t>
  </si>
  <si>
    <t>东坂小学</t>
  </si>
  <si>
    <t>丰州中心小学小计</t>
  </si>
  <si>
    <t>南安市丰州中心小学</t>
  </si>
  <si>
    <t>丰州中心小学</t>
  </si>
  <si>
    <t>明志小学</t>
  </si>
  <si>
    <t>西华小学</t>
  </si>
  <si>
    <t>华源小学</t>
  </si>
  <si>
    <t>丰州第一小学</t>
  </si>
  <si>
    <t>阳光小学</t>
  </si>
  <si>
    <t>锦山小学</t>
  </si>
  <si>
    <t>溪丰小学</t>
  </si>
  <si>
    <t>丰州第三小学</t>
  </si>
  <si>
    <t>霞美中心小学小计</t>
  </si>
  <si>
    <t>南安市霞美中心小学</t>
  </si>
  <si>
    <t>霞美中心小学</t>
  </si>
  <si>
    <t>南昌小学</t>
  </si>
  <si>
    <t>山美小学</t>
  </si>
  <si>
    <t>霞美第一小学</t>
  </si>
  <si>
    <t>霞美第二小学</t>
  </si>
  <si>
    <t>长福小学</t>
  </si>
  <si>
    <t>锦堂小学</t>
  </si>
  <si>
    <t>西山小学</t>
  </si>
  <si>
    <t>杏光小学</t>
  </si>
  <si>
    <t>仙河华侨小学</t>
  </si>
  <si>
    <t>玉田小学</t>
  </si>
  <si>
    <t>张坑小学</t>
  </si>
  <si>
    <t>官桥中心小学小计</t>
  </si>
  <si>
    <t>南安市官桥中心小学</t>
  </si>
  <si>
    <t>官桥中心小学</t>
  </si>
  <si>
    <t>崇文小学</t>
  </si>
  <si>
    <t>金田小学</t>
  </si>
  <si>
    <t>五峰小学</t>
  </si>
  <si>
    <t>碧石小学</t>
  </si>
  <si>
    <t>官桥星辉小学</t>
  </si>
  <si>
    <t>南山小学</t>
  </si>
  <si>
    <t>碧柱小学</t>
  </si>
  <si>
    <t>峰山小学</t>
  </si>
  <si>
    <t>前梧小学</t>
  </si>
  <si>
    <t>周厝小学</t>
  </si>
  <si>
    <t>梅岭小学</t>
  </si>
  <si>
    <t>社庄小学</t>
  </si>
  <si>
    <t>塘上小学</t>
  </si>
  <si>
    <t>西庄小学</t>
  </si>
  <si>
    <t>胜利小学</t>
  </si>
  <si>
    <t>群英小学</t>
  </si>
  <si>
    <t>水头中心小学小计</t>
  </si>
  <si>
    <t>南安市水头中心小学</t>
  </si>
  <si>
    <t>水头中心小学</t>
  </si>
  <si>
    <t>永泉小学</t>
  </si>
  <si>
    <t>朴里小学</t>
  </si>
  <si>
    <t>后房小学</t>
  </si>
  <si>
    <t>奎峰小学</t>
  </si>
  <si>
    <t>埕边小学</t>
  </si>
  <si>
    <t>西锦小学</t>
  </si>
  <si>
    <t>下店小学</t>
  </si>
  <si>
    <t>劳光小学</t>
  </si>
  <si>
    <t>康龙小学</t>
  </si>
  <si>
    <t>紫封小学</t>
  </si>
  <si>
    <t>大盈小学</t>
  </si>
  <si>
    <t>溪南南侨小学</t>
  </si>
  <si>
    <t>上林小学</t>
  </si>
  <si>
    <t>邦岑小学</t>
  </si>
  <si>
    <t>龙门小学</t>
  </si>
  <si>
    <t>文斗小学</t>
  </si>
  <si>
    <t>呈美小学</t>
  </si>
  <si>
    <t>新营小学</t>
  </si>
  <si>
    <t>南安市星辉小学</t>
  </si>
  <si>
    <t>仁福小学</t>
  </si>
  <si>
    <t>锦龙小学</t>
  </si>
  <si>
    <t>石井中心小学小计</t>
  </si>
  <si>
    <t>南安市石井中心小学</t>
  </si>
  <si>
    <t>石井中心小学</t>
  </si>
  <si>
    <t>苏内小学</t>
  </si>
  <si>
    <t>下房小学</t>
  </si>
  <si>
    <t>埭头小学</t>
  </si>
  <si>
    <t>院东小学</t>
  </si>
  <si>
    <t>三乡小学</t>
  </si>
  <si>
    <t>厚德小学</t>
  </si>
  <si>
    <t>营前小学</t>
  </si>
  <si>
    <t>奎霞小学</t>
  </si>
  <si>
    <t>郭前小学</t>
  </si>
  <si>
    <t>老港小学</t>
  </si>
  <si>
    <t>岑兜小学</t>
  </si>
  <si>
    <r>
      <rPr>
        <sz val="8"/>
        <color rgb="FF000000"/>
        <rFont val="宋体"/>
        <charset val="134"/>
      </rPr>
      <t>淗</t>
    </r>
    <r>
      <rPr>
        <sz val="8"/>
        <color rgb="FF000000"/>
        <rFont val="仿宋_GB2312"/>
        <charset val="134"/>
      </rPr>
      <t>江小学</t>
    </r>
  </si>
  <si>
    <t>景江小学</t>
  </si>
  <si>
    <t>泽潭小学</t>
  </si>
  <si>
    <t>古山小学</t>
  </si>
  <si>
    <t>2026年义务教育阶段生均公用经费补助资金安排情况表（初中）</t>
  </si>
  <si>
    <t>功能科目</t>
  </si>
  <si>
    <t>初中在校生数</t>
  </si>
  <si>
    <t>泉州市级补助资金</t>
  </si>
  <si>
    <t>省级补助资金（闽财教指〔2025〕98号）</t>
  </si>
  <si>
    <t>南安市实验中学</t>
  </si>
  <si>
    <t>实验中学</t>
  </si>
  <si>
    <t>南安市西溪中学</t>
  </si>
  <si>
    <t>西溪中学</t>
  </si>
  <si>
    <t>福建省南安第一中学</t>
  </si>
  <si>
    <t>第一中学</t>
  </si>
  <si>
    <t>福建省南安市柳城中学</t>
  </si>
  <si>
    <t>柳城中学</t>
  </si>
  <si>
    <t>南安市榕桥中学</t>
  </si>
  <si>
    <t>榕桥中学</t>
  </si>
  <si>
    <t>泉州师范学院附属鹏峰中学</t>
  </si>
  <si>
    <t>鹏峰中学</t>
  </si>
  <si>
    <t>南安市东溪中学</t>
  </si>
  <si>
    <t>东溪中学</t>
  </si>
  <si>
    <t>南安市毓元中学</t>
  </si>
  <si>
    <t>毓元中学</t>
  </si>
  <si>
    <t>福建省南安市第六中学</t>
  </si>
  <si>
    <t>第六中学</t>
  </si>
  <si>
    <t>南安市金光中学</t>
  </si>
  <si>
    <t>金光中学</t>
  </si>
  <si>
    <t>福建省南安市第五中学</t>
  </si>
  <si>
    <t>第五中学</t>
  </si>
  <si>
    <t>南安市仑苍中学</t>
  </si>
  <si>
    <t>仑苍中学</t>
  </si>
  <si>
    <t>福建省南安市龙泉中学</t>
  </si>
  <si>
    <t>龙泉中学</t>
  </si>
  <si>
    <t>南安市第四中学</t>
  </si>
  <si>
    <t>第四中学</t>
  </si>
  <si>
    <t>南安市东田中学</t>
  </si>
  <si>
    <t>东田中学</t>
  </si>
  <si>
    <t>南安市英都中学</t>
  </si>
  <si>
    <t>英都中学</t>
  </si>
  <si>
    <t>福建省南安市第三中学</t>
  </si>
  <si>
    <t>第三中学</t>
  </si>
  <si>
    <t>南安市翔云中学</t>
  </si>
  <si>
    <t>翔云中学</t>
  </si>
  <si>
    <t>南安市温成中学</t>
  </si>
  <si>
    <t>温成中学</t>
  </si>
  <si>
    <t>南安市南光中学</t>
  </si>
  <si>
    <t>南光中学</t>
  </si>
  <si>
    <t>福建省南安市侨光中学</t>
  </si>
  <si>
    <t>侨光中学</t>
  </si>
  <si>
    <t>南安市联星中学</t>
  </si>
  <si>
    <t>联星中学</t>
  </si>
  <si>
    <t>南安市鹏峰第二中学</t>
  </si>
  <si>
    <t>鹏峰第二中学</t>
  </si>
  <si>
    <t>福建省南安市诗山中学</t>
  </si>
  <si>
    <t>诗山中学</t>
  </si>
  <si>
    <t>福建省南安市华美中学</t>
  </si>
  <si>
    <t>华美中学</t>
  </si>
  <si>
    <t>福建省南安市成功中学</t>
  </si>
  <si>
    <t>成功中学</t>
  </si>
  <si>
    <t>南安市九都中学</t>
  </si>
  <si>
    <t>九都中学</t>
  </si>
  <si>
    <t>福建省南安市乐峰中学</t>
  </si>
  <si>
    <t>乐峰中学</t>
  </si>
  <si>
    <t>南安市罗东中学</t>
  </si>
  <si>
    <t>罗东中学</t>
  </si>
  <si>
    <t>南安市昌财实验中学</t>
  </si>
  <si>
    <t>昌财实验中学</t>
  </si>
  <si>
    <t>福建省南安市第二中学</t>
  </si>
  <si>
    <t>第二中学</t>
  </si>
  <si>
    <t>南安市蓝园中学</t>
  </si>
  <si>
    <t>蓝园中学</t>
  </si>
  <si>
    <t>南安市芦塘中学</t>
  </si>
  <si>
    <t>芦塘中学</t>
  </si>
  <si>
    <t>福建省南安国光中学</t>
  </si>
  <si>
    <t>国光中学</t>
  </si>
  <si>
    <t>南安市洪新中学</t>
  </si>
  <si>
    <t>洪新中学</t>
  </si>
  <si>
    <t>福建省南安市新侨中学</t>
  </si>
  <si>
    <t>新侨中学</t>
  </si>
  <si>
    <t>南安市仁絤中学</t>
  </si>
  <si>
    <r>
      <rPr>
        <sz val="8"/>
        <color rgb="FF000000"/>
        <rFont val="仿宋_GB2312"/>
        <charset val="134"/>
      </rPr>
      <t>仁</t>
    </r>
    <r>
      <rPr>
        <sz val="8"/>
        <color rgb="FF000000"/>
        <rFont val="宋体"/>
        <charset val="134"/>
      </rPr>
      <t>絤</t>
    </r>
    <r>
      <rPr>
        <sz val="8"/>
        <color rgb="FF000000"/>
        <rFont val="仿宋_GB2312"/>
        <charset val="134"/>
      </rPr>
      <t>中学</t>
    </r>
  </si>
  <si>
    <t>南安市洪梅中学</t>
  </si>
  <si>
    <t>洪梅中学</t>
  </si>
  <si>
    <t>南安市康美中学</t>
  </si>
  <si>
    <t>康美中学</t>
  </si>
  <si>
    <t>南安市福玲中学</t>
  </si>
  <si>
    <t>福玲中学</t>
  </si>
  <si>
    <t>福建省南安市玲苏中学</t>
  </si>
  <si>
    <t>玲苏中学</t>
  </si>
  <si>
    <t>福建省南安市华侨中学</t>
  </si>
  <si>
    <t>华侨中学</t>
  </si>
  <si>
    <t>南安市柳南中学</t>
  </si>
  <si>
    <t>柳南中学</t>
  </si>
  <si>
    <t>福建省南安市宝莲中学</t>
  </si>
  <si>
    <t>宝莲中学</t>
  </si>
  <si>
    <t>南安市五峰中学</t>
  </si>
  <si>
    <t>五峰中学</t>
  </si>
  <si>
    <t>南安市胜利中学</t>
  </si>
  <si>
    <t>胜利中学</t>
  </si>
  <si>
    <t>南安市金桥中学</t>
  </si>
  <si>
    <t>金桥中学</t>
  </si>
  <si>
    <t>南安市梅岭中学</t>
  </si>
  <si>
    <t>梅岭中学</t>
  </si>
  <si>
    <t>福建省南安市五星中学</t>
  </si>
  <si>
    <t>五星中学</t>
  </si>
  <si>
    <t>南安市龙风中学</t>
  </si>
  <si>
    <t>龙风中学</t>
  </si>
  <si>
    <t>南安市南侨中学</t>
  </si>
  <si>
    <t>南侨中学</t>
  </si>
  <si>
    <t>南安市水头中学</t>
  </si>
  <si>
    <t>水头中学</t>
  </si>
  <si>
    <t>福建省南安市新营中学</t>
  </si>
  <si>
    <t>新营中学</t>
  </si>
  <si>
    <t>福建省南安市南星中学</t>
  </si>
  <si>
    <t>南星中学</t>
  </si>
  <si>
    <t>南安市淗江中学</t>
  </si>
  <si>
    <r>
      <rPr>
        <sz val="8"/>
        <color rgb="FF000000"/>
        <rFont val="宋体"/>
        <charset val="134"/>
      </rPr>
      <t>淗</t>
    </r>
    <r>
      <rPr>
        <sz val="8"/>
        <color rgb="FF000000"/>
        <rFont val="仿宋_GB2312"/>
        <charset val="134"/>
      </rPr>
      <t>江中学</t>
    </r>
  </si>
  <si>
    <t>南安市石井厚德中学</t>
  </si>
  <si>
    <t>厚德中学</t>
  </si>
  <si>
    <t>福建省南安市延平中学</t>
  </si>
  <si>
    <t>延平中学</t>
  </si>
  <si>
    <t>福建省南安市南翼实验中学</t>
  </si>
  <si>
    <t>南翼实验中学</t>
  </si>
  <si>
    <t>南安市天山中学</t>
  </si>
  <si>
    <t>天山中学</t>
  </si>
  <si>
    <t>南安市眉山中学</t>
  </si>
  <si>
    <t>眉山中学</t>
  </si>
  <si>
    <t>南安市向阳中学</t>
  </si>
  <si>
    <t>向阳中学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</si>
</sst>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  <numFmt numFmtId="178" formatCode="0.00_ "/>
  </numFmts>
  <fonts count="44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color theme="1"/>
      <name val="仿宋_GB2312"/>
      <charset val="134"/>
    </font>
    <font>
      <sz val="12"/>
      <color theme="1"/>
      <name val="仿宋_GB2312"/>
      <charset val="134"/>
    </font>
    <font>
      <sz val="8"/>
      <name val="仿宋_GB2312"/>
      <charset val="134"/>
    </font>
    <font>
      <sz val="12"/>
      <name val="仿宋_GB2312"/>
      <charset val="134"/>
    </font>
    <font>
      <sz val="8"/>
      <color rgb="FF000000"/>
      <name val="仿宋_GB2312"/>
      <charset val="134"/>
    </font>
    <font>
      <sz val="8"/>
      <color theme="1"/>
      <name val="宋体"/>
      <charset val="134"/>
      <scheme val="minor"/>
    </font>
    <font>
      <sz val="12"/>
      <name val="Rockwell"/>
      <charset val="134"/>
    </font>
    <font>
      <b/>
      <sz val="8"/>
      <name val="仿宋_GB2312"/>
      <charset val="134"/>
    </font>
    <font>
      <b/>
      <sz val="10"/>
      <name val="Rockwell"/>
      <charset val="134"/>
    </font>
    <font>
      <sz val="10"/>
      <name val="仿宋_GB2312"/>
      <charset val="134"/>
    </font>
    <font>
      <sz val="8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Rockwell"/>
      <charset val="134"/>
    </font>
    <font>
      <sz val="9"/>
      <color rgb="FF000000"/>
      <name val="宋体"/>
      <charset val="134"/>
    </font>
    <font>
      <sz val="10"/>
      <color rgb="FF000000"/>
      <name val="仿宋_GB2312"/>
      <charset val="134"/>
    </font>
    <font>
      <b/>
      <sz val="8"/>
      <color rgb="FF000000"/>
      <name val="仿宋_GB2312"/>
      <charset val="134"/>
    </font>
    <font>
      <b/>
      <sz val="10"/>
      <name val="仿宋_GB2312"/>
      <charset val="134"/>
    </font>
    <font>
      <b/>
      <sz val="12"/>
      <name val="宋体"/>
      <charset val="134"/>
    </font>
    <font>
      <b/>
      <sz val="8"/>
      <color theme="1"/>
      <name val="仿宋_GB2312"/>
      <charset val="134"/>
    </font>
    <font>
      <b/>
      <sz val="9"/>
      <color rgb="FF000000"/>
      <name val="宋体"/>
      <charset val="134"/>
    </font>
    <font>
      <b/>
      <sz val="8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4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7" borderId="13" applyNumberFormat="0" applyAlignment="0" applyProtection="0">
      <alignment vertical="center"/>
    </xf>
    <xf numFmtId="0" fontId="35" fillId="7" borderId="12" applyNumberFormat="0" applyAlignment="0" applyProtection="0">
      <alignment vertical="center"/>
    </xf>
    <xf numFmtId="0" fontId="36" fillId="8" borderId="14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8" fontId="4" fillId="0" borderId="6" xfId="0" applyNumberFormat="1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vertical="center" wrapText="1"/>
    </xf>
    <xf numFmtId="177" fontId="4" fillId="0" borderId="2" xfId="0" applyNumberFormat="1" applyFont="1" applyFill="1" applyBorder="1" applyAlignment="1">
      <alignment vertical="center" wrapText="1"/>
    </xf>
    <xf numFmtId="0" fontId="7" fillId="0" borderId="0" xfId="0" applyFont="1">
      <alignment vertical="center"/>
    </xf>
    <xf numFmtId="178" fontId="4" fillId="0" borderId="8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77" fontId="4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right" vertical="center"/>
    </xf>
    <xf numFmtId="176" fontId="11" fillId="0" borderId="2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 wrapText="1" shrinkToFit="1"/>
    </xf>
    <xf numFmtId="0" fontId="17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right" vertical="center"/>
    </xf>
    <xf numFmtId="176" fontId="20" fillId="0" borderId="2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20" fillId="2" borderId="2" xfId="0" applyFont="1" applyFill="1" applyBorder="1" applyAlignment="1">
      <alignment horizontal="center" vertical="center" wrapText="1" shrinkToFit="1"/>
    </xf>
    <xf numFmtId="0" fontId="21" fillId="4" borderId="0" xfId="0" applyFont="1" applyFill="1" applyAlignment="1">
      <alignment vertical="center"/>
    </xf>
    <xf numFmtId="176" fontId="9" fillId="0" borderId="3" xfId="0" applyNumberFormat="1" applyFont="1" applyFill="1" applyBorder="1" applyAlignment="1">
      <alignment horizontal="right" vertical="center"/>
    </xf>
    <xf numFmtId="176" fontId="22" fillId="0" borderId="2" xfId="0" applyNumberFormat="1" applyFont="1" applyBorder="1">
      <alignment vertical="center"/>
    </xf>
    <xf numFmtId="176" fontId="13" fillId="0" borderId="2" xfId="0" applyNumberFormat="1" applyFont="1" applyBorder="1">
      <alignment vertical="center"/>
    </xf>
    <xf numFmtId="0" fontId="23" fillId="4" borderId="2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11"/>
  <sheetViews>
    <sheetView topLeftCell="C269" workbookViewId="0">
      <selection activeCell="N302" sqref="N302"/>
    </sheetView>
  </sheetViews>
  <sheetFormatPr defaultColWidth="9" defaultRowHeight="14"/>
  <cols>
    <col min="1" max="1" width="29.3727272727273" style="41" hidden="1" customWidth="1"/>
    <col min="2" max="2" width="29.3727272727273" hidden="1" customWidth="1"/>
    <col min="3" max="3" width="20.8727272727273" customWidth="1"/>
    <col min="4" max="4" width="29.8727272727273" hidden="1" customWidth="1"/>
    <col min="5" max="5" width="9.37272727272727"/>
    <col min="6" max="6" width="7.62727272727273" customWidth="1"/>
    <col min="7" max="7" width="8" customWidth="1"/>
    <col min="8" max="8" width="7.75454545454545" customWidth="1"/>
    <col min="9" max="9" width="11.8727272727273" customWidth="1"/>
    <col min="10" max="10" width="12.6272727272727" customWidth="1"/>
    <col min="11" max="11" width="10.1272727272727" hidden="1" customWidth="1"/>
    <col min="12" max="12" width="9" hidden="1" customWidth="1"/>
    <col min="13" max="13" width="9.12727272727273" hidden="1" customWidth="1"/>
    <col min="14" max="14" width="11.2545454545455" customWidth="1"/>
    <col min="15" max="15" width="11.8727272727273" customWidth="1"/>
    <col min="16" max="16" width="10.1272727272727" hidden="1" customWidth="1"/>
    <col min="17" max="17" width="9" hidden="1" customWidth="1"/>
    <col min="18" max="19" width="9.12727272727273" hidden="1" customWidth="1"/>
    <col min="20" max="20" width="12.6272727272727" hidden="1" customWidth="1"/>
    <col min="21" max="21" width="10.6272727272727" customWidth="1"/>
    <col min="22" max="22" width="12.6272727272727" customWidth="1"/>
    <col min="23" max="23" width="12.2545454545455" customWidth="1"/>
    <col min="24" max="24" width="11.7545454545455" hidden="1" customWidth="1"/>
    <col min="25" max="25" width="11.5" customWidth="1"/>
    <col min="26" max="26" width="13" customWidth="1"/>
    <col min="27" max="27" width="13.1272727272727" customWidth="1"/>
    <col min="28" max="28" width="11.7545454545455" customWidth="1"/>
    <col min="29" max="29" width="9" hidden="1" customWidth="1"/>
  </cols>
  <sheetData>
    <row r="1" ht="15" spans="1:29">
      <c r="A1" s="4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" spans="1:29">
      <c r="A2" s="42"/>
      <c r="B2" s="4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5"/>
      <c r="Y2" s="5"/>
      <c r="Z2" s="5"/>
      <c r="AA2" s="5" t="s">
        <v>1</v>
      </c>
      <c r="AB2" s="44"/>
    </row>
    <row r="3" ht="15" spans="1:29">
      <c r="A3" s="42"/>
      <c r="B3" s="2"/>
      <c r="C3" s="17" t="s">
        <v>2</v>
      </c>
      <c r="D3" s="17"/>
      <c r="E3" s="17" t="s">
        <v>3</v>
      </c>
      <c r="F3" s="17"/>
      <c r="G3" s="17"/>
      <c r="H3" s="17"/>
      <c r="I3" s="11" t="s">
        <v>4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45" t="s">
        <v>5</v>
      </c>
      <c r="U3" s="45"/>
      <c r="V3" s="45"/>
      <c r="W3" s="45"/>
      <c r="X3" s="17" t="s">
        <v>6</v>
      </c>
      <c r="Y3" s="17"/>
      <c r="Z3" s="17"/>
      <c r="AA3" s="16" t="s">
        <v>7</v>
      </c>
      <c r="AB3" s="17" t="s">
        <v>8</v>
      </c>
      <c r="AC3" s="18" t="s">
        <v>9</v>
      </c>
    </row>
    <row r="4" spans="1:29">
      <c r="A4" s="46"/>
      <c r="B4" s="47" t="s">
        <v>10</v>
      </c>
      <c r="C4" s="17"/>
      <c r="D4" s="17"/>
      <c r="E4" s="17" t="s">
        <v>11</v>
      </c>
      <c r="F4" s="17" t="s">
        <v>12</v>
      </c>
      <c r="G4" s="17"/>
      <c r="H4" s="17"/>
      <c r="I4" s="11" t="s">
        <v>13</v>
      </c>
      <c r="J4" s="11" t="s">
        <v>14</v>
      </c>
      <c r="K4" s="19" t="s">
        <v>15</v>
      </c>
      <c r="L4" s="19"/>
      <c r="M4" s="20"/>
      <c r="N4" s="11" t="s">
        <v>16</v>
      </c>
      <c r="O4" s="11" t="s">
        <v>17</v>
      </c>
      <c r="P4" s="19" t="s">
        <v>18</v>
      </c>
      <c r="Q4" s="19"/>
      <c r="R4" s="19"/>
      <c r="S4" s="20"/>
      <c r="T4" s="11" t="s">
        <v>13</v>
      </c>
      <c r="U4" s="11" t="s">
        <v>19</v>
      </c>
      <c r="V4" s="11" t="s">
        <v>20</v>
      </c>
      <c r="W4" s="12" t="s">
        <v>21</v>
      </c>
      <c r="X4" s="11" t="s">
        <v>13</v>
      </c>
      <c r="Y4" s="11" t="s">
        <v>22</v>
      </c>
      <c r="Z4" s="11" t="s">
        <v>23</v>
      </c>
      <c r="AA4" s="24"/>
      <c r="AB4" s="17"/>
      <c r="AC4" s="18"/>
    </row>
    <row r="5" ht="37" customHeight="1" spans="1:29">
      <c r="A5" s="46"/>
      <c r="B5" s="48"/>
      <c r="C5" s="17"/>
      <c r="D5" s="17"/>
      <c r="E5" s="17"/>
      <c r="F5" s="17" t="s">
        <v>24</v>
      </c>
      <c r="G5" s="17" t="s">
        <v>25</v>
      </c>
      <c r="H5" s="11" t="s">
        <v>26</v>
      </c>
      <c r="I5" s="11"/>
      <c r="J5" s="11"/>
      <c r="K5" s="26" t="s">
        <v>27</v>
      </c>
      <c r="L5" s="27" t="s">
        <v>24</v>
      </c>
      <c r="M5" s="27" t="s">
        <v>28</v>
      </c>
      <c r="N5" s="11"/>
      <c r="O5" s="11"/>
      <c r="P5" s="26" t="s">
        <v>27</v>
      </c>
      <c r="Q5" s="27" t="s">
        <v>24</v>
      </c>
      <c r="R5" s="44" t="s">
        <v>29</v>
      </c>
      <c r="S5" s="27" t="s">
        <v>28</v>
      </c>
      <c r="T5" s="11"/>
      <c r="U5" s="11"/>
      <c r="V5" s="11"/>
      <c r="W5" s="49"/>
      <c r="X5" s="11"/>
      <c r="Y5" s="11"/>
      <c r="Z5" s="11"/>
      <c r="AA5" s="31"/>
      <c r="AB5" s="17"/>
      <c r="AC5" s="18"/>
    </row>
    <row r="6" ht="15" spans="1:29">
      <c r="A6" s="50"/>
      <c r="B6" s="32"/>
      <c r="C6" s="33" t="s">
        <v>30</v>
      </c>
      <c r="D6" s="33"/>
      <c r="E6" s="33">
        <f>SUM(E7:E311)-E38-E43-E51-E57-E65-E72-E84-E92-E96-E114-E119-E135-E141-E153-E158-E163-E169-E180-E194-E209-E217-E231-E241-E254-E272-E295</f>
        <v>138094</v>
      </c>
      <c r="F6" s="33">
        <f t="shared" ref="F6:AC6" si="0">SUM(F7:F311)-F38-F43-F51-F57-F65-F72-F84-F92-F96-F114-F119-F135-F141-F153-F158-F163-F169-F180-F194-F209-F217-F231-F241-F254-F272-F295</f>
        <v>373</v>
      </c>
      <c r="G6" s="33">
        <f t="shared" si="0"/>
        <v>4968</v>
      </c>
      <c r="H6" s="33">
        <f t="shared" si="0"/>
        <v>607</v>
      </c>
      <c r="I6" s="33">
        <f t="shared" si="0"/>
        <v>116221950</v>
      </c>
      <c r="J6" s="33">
        <f t="shared" si="0"/>
        <v>85956560</v>
      </c>
      <c r="K6" s="33">
        <f t="shared" si="0"/>
        <v>82856400</v>
      </c>
      <c r="L6" s="33">
        <f t="shared" si="0"/>
        <v>119360</v>
      </c>
      <c r="M6" s="33">
        <f t="shared" si="0"/>
        <v>2980800</v>
      </c>
      <c r="N6" s="33">
        <f t="shared" si="0"/>
        <v>10357050</v>
      </c>
      <c r="O6" s="33">
        <f t="shared" si="0"/>
        <v>19908340</v>
      </c>
      <c r="P6" s="33">
        <f t="shared" si="0"/>
        <v>10357050</v>
      </c>
      <c r="Q6" s="33">
        <f t="shared" si="0"/>
        <v>29840</v>
      </c>
      <c r="R6" s="33">
        <f t="shared" si="0"/>
        <v>5311250</v>
      </c>
      <c r="S6" s="33">
        <f t="shared" si="0"/>
        <v>4210200</v>
      </c>
      <c r="T6" s="33">
        <f t="shared" si="0"/>
        <v>87447900</v>
      </c>
      <c r="U6" s="33">
        <f t="shared" si="0"/>
        <v>5316600</v>
      </c>
      <c r="V6" s="33">
        <f t="shared" si="0"/>
        <v>14600200</v>
      </c>
      <c r="W6" s="33">
        <f t="shared" si="0"/>
        <v>67531100</v>
      </c>
      <c r="X6" s="33">
        <f t="shared" si="0"/>
        <v>18132500</v>
      </c>
      <c r="Y6" s="33">
        <f t="shared" si="0"/>
        <v>10360000</v>
      </c>
      <c r="Z6" s="33">
        <f t="shared" si="0"/>
        <v>7772500</v>
      </c>
      <c r="AA6" s="33">
        <f t="shared" si="0"/>
        <v>10651800</v>
      </c>
      <c r="AB6" s="33">
        <f t="shared" si="0"/>
        <v>116232200</v>
      </c>
      <c r="AC6" s="34">
        <f t="shared" si="0"/>
        <v>10250</v>
      </c>
    </row>
    <row r="7" spans="1:29">
      <c r="A7" s="51" t="s">
        <v>31</v>
      </c>
      <c r="B7" s="52" t="s">
        <v>32</v>
      </c>
      <c r="C7" s="21" t="s">
        <v>32</v>
      </c>
      <c r="D7" s="21" t="s">
        <v>32</v>
      </c>
      <c r="E7" s="36">
        <v>3299</v>
      </c>
      <c r="F7" s="36">
        <v>0</v>
      </c>
      <c r="G7" s="36"/>
      <c r="H7" s="36">
        <v>3</v>
      </c>
      <c r="I7" s="36">
        <f>J7+N7+O7</f>
        <v>2500500</v>
      </c>
      <c r="J7" s="36">
        <f>K7+L7+M7</f>
        <v>1979400</v>
      </c>
      <c r="K7" s="36">
        <v>1979400</v>
      </c>
      <c r="L7" s="36">
        <v>0</v>
      </c>
      <c r="M7" s="36">
        <v>0</v>
      </c>
      <c r="N7" s="36">
        <v>247425</v>
      </c>
      <c r="O7" s="36">
        <f>P7+Q7+R7+S7</f>
        <v>273675</v>
      </c>
      <c r="P7" s="36">
        <v>247425</v>
      </c>
      <c r="Q7" s="36">
        <v>0</v>
      </c>
      <c r="R7" s="36">
        <v>26250</v>
      </c>
      <c r="S7" s="36">
        <v>0</v>
      </c>
      <c r="T7" s="36">
        <v>1836000</v>
      </c>
      <c r="U7" s="36">
        <v>26300</v>
      </c>
      <c r="V7" s="36">
        <v>247400</v>
      </c>
      <c r="W7" s="36">
        <v>1562300</v>
      </c>
      <c r="X7" s="36">
        <f t="shared" ref="X7:X12" si="1">Y7+Z7</f>
        <v>419225</v>
      </c>
      <c r="Y7" s="36">
        <v>247425</v>
      </c>
      <c r="Z7" s="36">
        <v>171800</v>
      </c>
      <c r="AA7" s="36">
        <f>I7-T7-X7</f>
        <v>245275</v>
      </c>
      <c r="AB7" s="53">
        <f>T7+X7+AA7</f>
        <v>2500500</v>
      </c>
      <c r="AC7" s="54">
        <f>AB7-I7</f>
        <v>0</v>
      </c>
    </row>
    <row r="8" spans="1:29">
      <c r="A8" s="51" t="s">
        <v>33</v>
      </c>
      <c r="B8" s="52" t="s">
        <v>34</v>
      </c>
      <c r="C8" s="21" t="s">
        <v>34</v>
      </c>
      <c r="D8" s="21" t="s">
        <v>34</v>
      </c>
      <c r="E8" s="36">
        <v>491</v>
      </c>
      <c r="F8" s="36">
        <v>0</v>
      </c>
      <c r="G8" s="36"/>
      <c r="H8" s="36">
        <v>6</v>
      </c>
      <c r="I8" s="36">
        <f t="shared" ref="I8:I71" si="2">J8+N8+O8</f>
        <v>420750</v>
      </c>
      <c r="J8" s="36">
        <f t="shared" ref="J8:J71" si="3">K8+L8+M8</f>
        <v>294600</v>
      </c>
      <c r="K8" s="36">
        <v>294600</v>
      </c>
      <c r="L8" s="36">
        <v>0</v>
      </c>
      <c r="M8" s="36">
        <v>0</v>
      </c>
      <c r="N8" s="36">
        <v>36825</v>
      </c>
      <c r="O8" s="36">
        <f t="shared" ref="O8:O71" si="4">P8+Q8+R8+S8</f>
        <v>89325</v>
      </c>
      <c r="P8" s="36">
        <v>36825</v>
      </c>
      <c r="Q8" s="36">
        <v>0</v>
      </c>
      <c r="R8" s="36">
        <v>52500</v>
      </c>
      <c r="S8" s="36">
        <v>0</v>
      </c>
      <c r="T8" s="36">
        <v>321800</v>
      </c>
      <c r="U8" s="36">
        <v>52500</v>
      </c>
      <c r="V8" s="36">
        <v>36800</v>
      </c>
      <c r="W8" s="36">
        <v>232500</v>
      </c>
      <c r="X8" s="36">
        <f t="shared" si="1"/>
        <v>62325</v>
      </c>
      <c r="Y8" s="36">
        <v>36825</v>
      </c>
      <c r="Z8" s="36">
        <v>25500</v>
      </c>
      <c r="AA8" s="36">
        <f t="shared" ref="AA8:AA71" si="5">I8-T8-X8</f>
        <v>36625</v>
      </c>
      <c r="AB8" s="53">
        <f t="shared" ref="AB8:AB40" si="6">T8+X8+AA8</f>
        <v>420750</v>
      </c>
      <c r="AC8" s="54">
        <f t="shared" ref="AC8:AC40" si="7">AB8-I8</f>
        <v>0</v>
      </c>
    </row>
    <row r="9" spans="1:29">
      <c r="A9" s="51" t="s">
        <v>35</v>
      </c>
      <c r="B9" s="52" t="s">
        <v>36</v>
      </c>
      <c r="C9" s="21" t="s">
        <v>36</v>
      </c>
      <c r="D9" s="21" t="s">
        <v>36</v>
      </c>
      <c r="E9" s="36">
        <v>2336</v>
      </c>
      <c r="F9" s="36">
        <v>0</v>
      </c>
      <c r="G9" s="36"/>
      <c r="H9" s="36">
        <v>10</v>
      </c>
      <c r="I9" s="36">
        <f t="shared" si="2"/>
        <v>1839500</v>
      </c>
      <c r="J9" s="36">
        <f t="shared" si="3"/>
        <v>1401600</v>
      </c>
      <c r="K9" s="36">
        <v>1401600</v>
      </c>
      <c r="L9" s="36">
        <v>0</v>
      </c>
      <c r="M9" s="36">
        <v>0</v>
      </c>
      <c r="N9" s="36">
        <v>175200</v>
      </c>
      <c r="O9" s="36">
        <f t="shared" si="4"/>
        <v>262700</v>
      </c>
      <c r="P9" s="36">
        <v>175200</v>
      </c>
      <c r="Q9" s="36">
        <v>0</v>
      </c>
      <c r="R9" s="36">
        <v>87500</v>
      </c>
      <c r="S9" s="36">
        <v>0</v>
      </c>
      <c r="T9" s="36">
        <v>1368900</v>
      </c>
      <c r="U9" s="36">
        <v>87500</v>
      </c>
      <c r="V9" s="36">
        <v>175200</v>
      </c>
      <c r="W9" s="36">
        <v>1106200</v>
      </c>
      <c r="X9" s="36">
        <f t="shared" si="1"/>
        <v>296800</v>
      </c>
      <c r="Y9" s="36">
        <v>175200</v>
      </c>
      <c r="Z9" s="36">
        <v>121600</v>
      </c>
      <c r="AA9" s="36">
        <f t="shared" si="5"/>
        <v>173800</v>
      </c>
      <c r="AB9" s="53">
        <f t="shared" si="6"/>
        <v>1839500</v>
      </c>
      <c r="AC9" s="54">
        <f t="shared" si="7"/>
        <v>0</v>
      </c>
    </row>
    <row r="10" spans="1:29">
      <c r="A10" s="51" t="s">
        <v>37</v>
      </c>
      <c r="B10" s="52" t="s">
        <v>38</v>
      </c>
      <c r="C10" s="21" t="s">
        <v>38</v>
      </c>
      <c r="D10" s="21" t="s">
        <v>38</v>
      </c>
      <c r="E10" s="36">
        <v>1497</v>
      </c>
      <c r="F10" s="36">
        <v>0</v>
      </c>
      <c r="G10" s="36"/>
      <c r="H10" s="36">
        <v>4</v>
      </c>
      <c r="I10" s="36">
        <f t="shared" si="2"/>
        <v>1157750</v>
      </c>
      <c r="J10" s="36">
        <f t="shared" si="3"/>
        <v>898200</v>
      </c>
      <c r="K10" s="36">
        <v>898200</v>
      </c>
      <c r="L10" s="36">
        <v>0</v>
      </c>
      <c r="M10" s="36">
        <v>0</v>
      </c>
      <c r="N10" s="36">
        <v>112275</v>
      </c>
      <c r="O10" s="36">
        <f t="shared" si="4"/>
        <v>147275</v>
      </c>
      <c r="P10" s="36">
        <v>112275</v>
      </c>
      <c r="Q10" s="36">
        <v>0</v>
      </c>
      <c r="R10" s="36">
        <v>35000</v>
      </c>
      <c r="S10" s="36">
        <v>0</v>
      </c>
      <c r="T10" s="36">
        <v>856200</v>
      </c>
      <c r="U10" s="36">
        <v>35000</v>
      </c>
      <c r="V10" s="36">
        <v>112300</v>
      </c>
      <c r="W10" s="36">
        <v>708900</v>
      </c>
      <c r="X10" s="36">
        <f t="shared" si="1"/>
        <v>190175</v>
      </c>
      <c r="Y10" s="36">
        <v>112275</v>
      </c>
      <c r="Z10" s="36">
        <v>77900</v>
      </c>
      <c r="AA10" s="36">
        <f t="shared" si="5"/>
        <v>111375</v>
      </c>
      <c r="AB10" s="53">
        <f t="shared" si="6"/>
        <v>1157750</v>
      </c>
      <c r="AC10" s="54">
        <f t="shared" si="7"/>
        <v>0</v>
      </c>
    </row>
    <row r="11" spans="1:29">
      <c r="A11" s="51" t="s">
        <v>39</v>
      </c>
      <c r="B11" s="55" t="s">
        <v>40</v>
      </c>
      <c r="C11" s="21" t="s">
        <v>40</v>
      </c>
      <c r="D11" s="21" t="s">
        <v>40</v>
      </c>
      <c r="E11" s="36">
        <v>296</v>
      </c>
      <c r="F11" s="36">
        <v>0</v>
      </c>
      <c r="G11" s="36"/>
      <c r="H11" s="36">
        <v>0</v>
      </c>
      <c r="I11" s="36">
        <f t="shared" si="2"/>
        <v>222000</v>
      </c>
      <c r="J11" s="36">
        <f t="shared" si="3"/>
        <v>177600</v>
      </c>
      <c r="K11" s="36">
        <v>177600</v>
      </c>
      <c r="L11" s="36">
        <v>0</v>
      </c>
      <c r="M11" s="36">
        <v>0</v>
      </c>
      <c r="N11" s="36">
        <v>22200</v>
      </c>
      <c r="O11" s="36">
        <f t="shared" si="4"/>
        <v>22200</v>
      </c>
      <c r="P11" s="36">
        <v>22200</v>
      </c>
      <c r="Q11" s="36">
        <v>0</v>
      </c>
      <c r="R11" s="36">
        <v>0</v>
      </c>
      <c r="S11" s="36">
        <v>0</v>
      </c>
      <c r="T11" s="36">
        <f>U11+V11+W11</f>
        <v>162400</v>
      </c>
      <c r="U11" s="36">
        <v>0</v>
      </c>
      <c r="V11" s="36">
        <v>22200</v>
      </c>
      <c r="W11" s="36">
        <v>140200</v>
      </c>
      <c r="X11" s="36">
        <f t="shared" si="1"/>
        <v>37700</v>
      </c>
      <c r="Y11" s="36">
        <v>22200</v>
      </c>
      <c r="Z11" s="36">
        <v>15500</v>
      </c>
      <c r="AA11" s="36">
        <f t="shared" si="5"/>
        <v>21900</v>
      </c>
      <c r="AB11" s="53">
        <f t="shared" si="6"/>
        <v>222000</v>
      </c>
      <c r="AC11" s="54">
        <f t="shared" si="7"/>
        <v>0</v>
      </c>
    </row>
    <row r="12" spans="1:29">
      <c r="A12" s="51" t="s">
        <v>41</v>
      </c>
      <c r="B12" s="55" t="s">
        <v>42</v>
      </c>
      <c r="C12" s="21" t="s">
        <v>42</v>
      </c>
      <c r="D12" s="21" t="s">
        <v>42</v>
      </c>
      <c r="E12" s="36">
        <v>769</v>
      </c>
      <c r="F12" s="36">
        <v>0</v>
      </c>
      <c r="G12" s="36"/>
      <c r="H12" s="36">
        <v>4</v>
      </c>
      <c r="I12" s="36">
        <f t="shared" si="2"/>
        <v>611750</v>
      </c>
      <c r="J12" s="36">
        <f t="shared" si="3"/>
        <v>461400</v>
      </c>
      <c r="K12" s="36">
        <v>461400</v>
      </c>
      <c r="L12" s="36">
        <v>0</v>
      </c>
      <c r="M12" s="36">
        <v>0</v>
      </c>
      <c r="N12" s="36">
        <v>57675</v>
      </c>
      <c r="O12" s="36">
        <f t="shared" si="4"/>
        <v>92675</v>
      </c>
      <c r="P12" s="36">
        <v>57675</v>
      </c>
      <c r="Q12" s="36">
        <v>0</v>
      </c>
      <c r="R12" s="36">
        <v>35000</v>
      </c>
      <c r="S12" s="36">
        <v>0</v>
      </c>
      <c r="T12" s="36">
        <f>U12+V12+W12</f>
        <v>456900</v>
      </c>
      <c r="U12" s="36">
        <v>35000</v>
      </c>
      <c r="V12" s="36">
        <v>57700</v>
      </c>
      <c r="W12" s="36">
        <v>364200</v>
      </c>
      <c r="X12" s="36">
        <f t="shared" si="1"/>
        <v>97575</v>
      </c>
      <c r="Y12" s="36">
        <v>57675</v>
      </c>
      <c r="Z12" s="36">
        <v>39900</v>
      </c>
      <c r="AA12" s="36">
        <f t="shared" si="5"/>
        <v>57275</v>
      </c>
      <c r="AB12" s="53">
        <f t="shared" si="6"/>
        <v>611750</v>
      </c>
      <c r="AC12" s="54">
        <f t="shared" si="7"/>
        <v>0</v>
      </c>
    </row>
    <row r="13" spans="1:29">
      <c r="A13" s="51" t="s">
        <v>43</v>
      </c>
      <c r="B13" s="52" t="s">
        <v>44</v>
      </c>
      <c r="C13" s="21" t="s">
        <v>44</v>
      </c>
      <c r="D13" s="21" t="s">
        <v>44</v>
      </c>
      <c r="E13" s="36">
        <v>2514</v>
      </c>
      <c r="F13" s="36">
        <v>0</v>
      </c>
      <c r="G13" s="36"/>
      <c r="H13" s="36">
        <v>3</v>
      </c>
      <c r="I13" s="36">
        <f t="shared" si="2"/>
        <v>1911750</v>
      </c>
      <c r="J13" s="36">
        <f t="shared" si="3"/>
        <v>1508400</v>
      </c>
      <c r="K13" s="36">
        <v>1508400</v>
      </c>
      <c r="L13" s="36">
        <v>0</v>
      </c>
      <c r="M13" s="36">
        <v>0</v>
      </c>
      <c r="N13" s="36">
        <v>188550</v>
      </c>
      <c r="O13" s="36">
        <f t="shared" si="4"/>
        <v>214800</v>
      </c>
      <c r="P13" s="36">
        <v>188550</v>
      </c>
      <c r="Q13" s="36">
        <v>0</v>
      </c>
      <c r="R13" s="36">
        <v>26250</v>
      </c>
      <c r="S13" s="36">
        <v>0</v>
      </c>
      <c r="T13" s="36">
        <v>1405400</v>
      </c>
      <c r="U13" s="36">
        <v>26300</v>
      </c>
      <c r="V13" s="36">
        <v>188600</v>
      </c>
      <c r="W13" s="36">
        <v>1190500</v>
      </c>
      <c r="X13" s="36">
        <f t="shared" ref="X13:X73" si="8">Y13+Z13</f>
        <v>319450</v>
      </c>
      <c r="Y13" s="36">
        <v>188550</v>
      </c>
      <c r="Z13" s="36">
        <v>130900</v>
      </c>
      <c r="AA13" s="36">
        <f t="shared" si="5"/>
        <v>186900</v>
      </c>
      <c r="AB13" s="53">
        <f t="shared" si="6"/>
        <v>1911750</v>
      </c>
      <c r="AC13" s="54">
        <f t="shared" si="7"/>
        <v>0</v>
      </c>
    </row>
    <row r="14" spans="1:29">
      <c r="A14" s="51" t="s">
        <v>45</v>
      </c>
      <c r="B14" s="52" t="s">
        <v>46</v>
      </c>
      <c r="C14" s="21" t="s">
        <v>46</v>
      </c>
      <c r="D14" s="21" t="s">
        <v>46</v>
      </c>
      <c r="E14" s="36">
        <v>1873</v>
      </c>
      <c r="F14" s="36">
        <v>0</v>
      </c>
      <c r="G14" s="36"/>
      <c r="H14" s="36">
        <v>7</v>
      </c>
      <c r="I14" s="36">
        <f t="shared" si="2"/>
        <v>1466000</v>
      </c>
      <c r="J14" s="36">
        <f t="shared" si="3"/>
        <v>1123800</v>
      </c>
      <c r="K14" s="36">
        <v>1123800</v>
      </c>
      <c r="L14" s="36">
        <v>0</v>
      </c>
      <c r="M14" s="36">
        <v>0</v>
      </c>
      <c r="N14" s="36">
        <v>140475</v>
      </c>
      <c r="O14" s="36">
        <f t="shared" si="4"/>
        <v>201725</v>
      </c>
      <c r="P14" s="36">
        <v>140475</v>
      </c>
      <c r="Q14" s="36">
        <v>0</v>
      </c>
      <c r="R14" s="36">
        <v>61250</v>
      </c>
      <c r="S14" s="36">
        <v>0</v>
      </c>
      <c r="T14" s="36">
        <v>1088800</v>
      </c>
      <c r="U14" s="36">
        <v>61300</v>
      </c>
      <c r="V14" s="36">
        <v>140500</v>
      </c>
      <c r="W14" s="36">
        <v>887000</v>
      </c>
      <c r="X14" s="36">
        <f t="shared" si="8"/>
        <v>237975</v>
      </c>
      <c r="Y14" s="36">
        <v>140475</v>
      </c>
      <c r="Z14" s="36">
        <v>97500</v>
      </c>
      <c r="AA14" s="36">
        <f t="shared" si="5"/>
        <v>139225</v>
      </c>
      <c r="AB14" s="53">
        <f t="shared" si="6"/>
        <v>1466000</v>
      </c>
      <c r="AC14" s="54">
        <f t="shared" si="7"/>
        <v>0</v>
      </c>
    </row>
    <row r="15" spans="1:29">
      <c r="A15" s="51" t="s">
        <v>47</v>
      </c>
      <c r="B15" s="52" t="s">
        <v>48</v>
      </c>
      <c r="C15" s="21" t="s">
        <v>48</v>
      </c>
      <c r="D15" s="21" t="s">
        <v>48</v>
      </c>
      <c r="E15" s="36">
        <v>2593</v>
      </c>
      <c r="F15" s="36">
        <v>0</v>
      </c>
      <c r="G15" s="36"/>
      <c r="H15" s="36">
        <v>5</v>
      </c>
      <c r="I15" s="36">
        <f t="shared" si="2"/>
        <v>1988500</v>
      </c>
      <c r="J15" s="36">
        <f t="shared" si="3"/>
        <v>1555800</v>
      </c>
      <c r="K15" s="36">
        <v>1555800</v>
      </c>
      <c r="L15" s="36">
        <v>0</v>
      </c>
      <c r="M15" s="36">
        <v>0</v>
      </c>
      <c r="N15" s="36">
        <v>194475</v>
      </c>
      <c r="O15" s="36">
        <f t="shared" si="4"/>
        <v>238225</v>
      </c>
      <c r="P15" s="36">
        <v>194475</v>
      </c>
      <c r="Q15" s="36">
        <v>0</v>
      </c>
      <c r="R15" s="36">
        <v>43750</v>
      </c>
      <c r="S15" s="36">
        <v>0</v>
      </c>
      <c r="T15" s="36">
        <v>1466300</v>
      </c>
      <c r="U15" s="36">
        <v>43800</v>
      </c>
      <c r="V15" s="36">
        <v>194500</v>
      </c>
      <c r="W15" s="36">
        <v>1228000</v>
      </c>
      <c r="X15" s="36">
        <f t="shared" si="8"/>
        <v>329375</v>
      </c>
      <c r="Y15" s="36">
        <v>194475</v>
      </c>
      <c r="Z15" s="36">
        <v>134900</v>
      </c>
      <c r="AA15" s="36">
        <f t="shared" si="5"/>
        <v>192825</v>
      </c>
      <c r="AB15" s="53">
        <f t="shared" si="6"/>
        <v>1988500</v>
      </c>
      <c r="AC15" s="54">
        <f t="shared" si="7"/>
        <v>0</v>
      </c>
    </row>
    <row r="16" spans="1:29">
      <c r="A16" s="51" t="s">
        <v>49</v>
      </c>
      <c r="B16" s="52" t="s">
        <v>50</v>
      </c>
      <c r="C16" s="21" t="s">
        <v>50</v>
      </c>
      <c r="D16" s="21" t="s">
        <v>50</v>
      </c>
      <c r="E16" s="36">
        <v>2975</v>
      </c>
      <c r="F16" s="36">
        <v>0</v>
      </c>
      <c r="G16" s="36"/>
      <c r="H16" s="36">
        <v>1</v>
      </c>
      <c r="I16" s="36">
        <f t="shared" si="2"/>
        <v>2240000</v>
      </c>
      <c r="J16" s="36">
        <f t="shared" si="3"/>
        <v>1785000</v>
      </c>
      <c r="K16" s="36">
        <v>1785000</v>
      </c>
      <c r="L16" s="36">
        <v>0</v>
      </c>
      <c r="M16" s="36">
        <v>0</v>
      </c>
      <c r="N16" s="36">
        <v>223125</v>
      </c>
      <c r="O16" s="36">
        <f t="shared" si="4"/>
        <v>231875</v>
      </c>
      <c r="P16" s="36">
        <v>223125</v>
      </c>
      <c r="Q16" s="36">
        <v>0</v>
      </c>
      <c r="R16" s="36">
        <v>8750</v>
      </c>
      <c r="S16" s="36">
        <v>0</v>
      </c>
      <c r="T16" s="36">
        <v>1640800</v>
      </c>
      <c r="U16" s="36">
        <v>8800</v>
      </c>
      <c r="V16" s="36">
        <v>223100</v>
      </c>
      <c r="W16" s="36">
        <v>1408900</v>
      </c>
      <c r="X16" s="36">
        <f t="shared" si="8"/>
        <v>378025</v>
      </c>
      <c r="Y16" s="36">
        <v>223125</v>
      </c>
      <c r="Z16" s="36">
        <v>154900</v>
      </c>
      <c r="AA16" s="36">
        <f t="shared" si="5"/>
        <v>221175</v>
      </c>
      <c r="AB16" s="53">
        <f t="shared" si="6"/>
        <v>2240000</v>
      </c>
      <c r="AC16" s="54">
        <f t="shared" si="7"/>
        <v>0</v>
      </c>
    </row>
    <row r="17" spans="1:29">
      <c r="A17" s="51" t="s">
        <v>51</v>
      </c>
      <c r="B17" s="52" t="s">
        <v>52</v>
      </c>
      <c r="C17" s="21" t="s">
        <v>52</v>
      </c>
      <c r="D17" s="21" t="s">
        <v>52</v>
      </c>
      <c r="E17" s="36">
        <v>1415</v>
      </c>
      <c r="F17" s="36">
        <v>0</v>
      </c>
      <c r="G17" s="36"/>
      <c r="H17" s="36">
        <v>4</v>
      </c>
      <c r="I17" s="36">
        <f t="shared" si="2"/>
        <v>1096250</v>
      </c>
      <c r="J17" s="36">
        <f t="shared" si="3"/>
        <v>849000</v>
      </c>
      <c r="K17" s="36">
        <v>849000</v>
      </c>
      <c r="L17" s="36">
        <v>0</v>
      </c>
      <c r="M17" s="36">
        <v>0</v>
      </c>
      <c r="N17" s="36">
        <v>106125</v>
      </c>
      <c r="O17" s="36">
        <f t="shared" si="4"/>
        <v>141125</v>
      </c>
      <c r="P17" s="36">
        <v>106125</v>
      </c>
      <c r="Q17" s="36">
        <v>0</v>
      </c>
      <c r="R17" s="36">
        <v>35000</v>
      </c>
      <c r="S17" s="36">
        <v>0</v>
      </c>
      <c r="T17" s="36">
        <v>811200</v>
      </c>
      <c r="U17" s="36">
        <v>35000</v>
      </c>
      <c r="V17" s="36">
        <v>106100</v>
      </c>
      <c r="W17" s="36">
        <v>670100</v>
      </c>
      <c r="X17" s="36">
        <f t="shared" si="8"/>
        <v>179725</v>
      </c>
      <c r="Y17" s="36">
        <v>106125</v>
      </c>
      <c r="Z17" s="36">
        <v>73600</v>
      </c>
      <c r="AA17" s="36">
        <f t="shared" si="5"/>
        <v>105325</v>
      </c>
      <c r="AB17" s="53">
        <f t="shared" si="6"/>
        <v>1096250</v>
      </c>
      <c r="AC17" s="54">
        <f t="shared" si="7"/>
        <v>0</v>
      </c>
    </row>
    <row r="18" spans="1:29">
      <c r="A18" s="51" t="s">
        <v>53</v>
      </c>
      <c r="B18" s="52" t="s">
        <v>54</v>
      </c>
      <c r="C18" s="21" t="s">
        <v>54</v>
      </c>
      <c r="D18" s="21" t="s">
        <v>54</v>
      </c>
      <c r="E18" s="36">
        <v>1205</v>
      </c>
      <c r="F18" s="36">
        <v>0</v>
      </c>
      <c r="G18" s="36"/>
      <c r="H18" s="36">
        <v>6</v>
      </c>
      <c r="I18" s="36">
        <f t="shared" si="2"/>
        <v>956250</v>
      </c>
      <c r="J18" s="36">
        <f t="shared" si="3"/>
        <v>723000</v>
      </c>
      <c r="K18" s="36">
        <v>723000</v>
      </c>
      <c r="L18" s="36">
        <v>0</v>
      </c>
      <c r="M18" s="36">
        <v>0</v>
      </c>
      <c r="N18" s="36">
        <v>90375</v>
      </c>
      <c r="O18" s="36">
        <f t="shared" si="4"/>
        <v>142875</v>
      </c>
      <c r="P18" s="36">
        <v>90375</v>
      </c>
      <c r="Q18" s="36">
        <v>0</v>
      </c>
      <c r="R18" s="36">
        <v>52500</v>
      </c>
      <c r="S18" s="36">
        <v>0</v>
      </c>
      <c r="T18" s="36">
        <v>713500</v>
      </c>
      <c r="U18" s="36">
        <v>52500</v>
      </c>
      <c r="V18" s="36">
        <v>90400</v>
      </c>
      <c r="W18" s="36">
        <v>570600</v>
      </c>
      <c r="X18" s="36">
        <f t="shared" si="8"/>
        <v>153175</v>
      </c>
      <c r="Y18" s="36">
        <v>90375</v>
      </c>
      <c r="Z18" s="36">
        <v>62800</v>
      </c>
      <c r="AA18" s="36">
        <f t="shared" si="5"/>
        <v>89575</v>
      </c>
      <c r="AB18" s="53">
        <f t="shared" si="6"/>
        <v>956250</v>
      </c>
      <c r="AC18" s="54">
        <f t="shared" si="7"/>
        <v>0</v>
      </c>
    </row>
    <row r="19" spans="1:29">
      <c r="A19" s="51" t="s">
        <v>55</v>
      </c>
      <c r="B19" s="52" t="s">
        <v>56</v>
      </c>
      <c r="C19" s="21" t="s">
        <v>56</v>
      </c>
      <c r="D19" s="21" t="s">
        <v>56</v>
      </c>
      <c r="E19" s="36">
        <v>1121</v>
      </c>
      <c r="F19" s="36">
        <v>0</v>
      </c>
      <c r="G19" s="36"/>
      <c r="H19" s="36">
        <v>5</v>
      </c>
      <c r="I19" s="36">
        <f t="shared" si="2"/>
        <v>884500</v>
      </c>
      <c r="J19" s="36">
        <f t="shared" si="3"/>
        <v>672600</v>
      </c>
      <c r="K19" s="36">
        <v>672600</v>
      </c>
      <c r="L19" s="36">
        <v>0</v>
      </c>
      <c r="M19" s="36">
        <v>0</v>
      </c>
      <c r="N19" s="36">
        <v>84075</v>
      </c>
      <c r="O19" s="36">
        <f t="shared" si="4"/>
        <v>127825</v>
      </c>
      <c r="P19" s="36">
        <v>84075</v>
      </c>
      <c r="Q19" s="36">
        <v>0</v>
      </c>
      <c r="R19" s="36">
        <v>43750</v>
      </c>
      <c r="S19" s="36">
        <v>0</v>
      </c>
      <c r="T19" s="36">
        <v>658800</v>
      </c>
      <c r="U19" s="36">
        <v>43800</v>
      </c>
      <c r="V19" s="36">
        <v>84100</v>
      </c>
      <c r="W19" s="36">
        <v>530900</v>
      </c>
      <c r="X19" s="36">
        <f t="shared" si="8"/>
        <v>142475</v>
      </c>
      <c r="Y19" s="36">
        <v>84075</v>
      </c>
      <c r="Z19" s="36">
        <v>58400</v>
      </c>
      <c r="AA19" s="36">
        <f t="shared" si="5"/>
        <v>83225</v>
      </c>
      <c r="AB19" s="53">
        <f t="shared" si="6"/>
        <v>884500</v>
      </c>
      <c r="AC19" s="54">
        <f t="shared" si="7"/>
        <v>0</v>
      </c>
    </row>
    <row r="20" spans="1:29">
      <c r="A20" s="51" t="s">
        <v>57</v>
      </c>
      <c r="B20" s="52" t="s">
        <v>58</v>
      </c>
      <c r="C20" s="21" t="s">
        <v>58</v>
      </c>
      <c r="D20" s="21" t="s">
        <v>58</v>
      </c>
      <c r="E20" s="36">
        <v>1305</v>
      </c>
      <c r="F20" s="36">
        <v>0</v>
      </c>
      <c r="G20" s="36"/>
      <c r="H20" s="36">
        <v>3</v>
      </c>
      <c r="I20" s="36">
        <f t="shared" si="2"/>
        <v>1005000</v>
      </c>
      <c r="J20" s="36">
        <f t="shared" si="3"/>
        <v>783000</v>
      </c>
      <c r="K20" s="36">
        <v>783000</v>
      </c>
      <c r="L20" s="36">
        <v>0</v>
      </c>
      <c r="M20" s="36">
        <v>0</v>
      </c>
      <c r="N20" s="36">
        <v>97875</v>
      </c>
      <c r="O20" s="36">
        <f t="shared" si="4"/>
        <v>124125</v>
      </c>
      <c r="P20" s="36">
        <v>97875</v>
      </c>
      <c r="Q20" s="36">
        <v>0</v>
      </c>
      <c r="R20" s="36">
        <v>26250</v>
      </c>
      <c r="S20" s="36">
        <v>0</v>
      </c>
      <c r="T20" s="36">
        <v>742200</v>
      </c>
      <c r="U20" s="36">
        <v>26300</v>
      </c>
      <c r="V20" s="36">
        <v>97900</v>
      </c>
      <c r="W20" s="36">
        <v>618000</v>
      </c>
      <c r="X20" s="36">
        <f t="shared" si="8"/>
        <v>165775</v>
      </c>
      <c r="Y20" s="36">
        <v>97875</v>
      </c>
      <c r="Z20" s="36">
        <v>67900</v>
      </c>
      <c r="AA20" s="36">
        <f t="shared" si="5"/>
        <v>97025</v>
      </c>
      <c r="AB20" s="53">
        <f t="shared" si="6"/>
        <v>1005000</v>
      </c>
      <c r="AC20" s="54">
        <f t="shared" si="7"/>
        <v>0</v>
      </c>
    </row>
    <row r="21" spans="1:29">
      <c r="A21" s="51" t="s">
        <v>59</v>
      </c>
      <c r="B21" s="52" t="s">
        <v>60</v>
      </c>
      <c r="C21" s="21" t="s">
        <v>60</v>
      </c>
      <c r="D21" s="21" t="s">
        <v>60</v>
      </c>
      <c r="E21" s="36">
        <v>1404</v>
      </c>
      <c r="F21" s="36">
        <v>0</v>
      </c>
      <c r="G21" s="36"/>
      <c r="H21" s="36">
        <v>0</v>
      </c>
      <c r="I21" s="36">
        <f t="shared" si="2"/>
        <v>1053000</v>
      </c>
      <c r="J21" s="36">
        <f t="shared" si="3"/>
        <v>842400</v>
      </c>
      <c r="K21" s="36">
        <v>842400</v>
      </c>
      <c r="L21" s="36">
        <v>0</v>
      </c>
      <c r="M21" s="36">
        <v>0</v>
      </c>
      <c r="N21" s="36">
        <v>105300</v>
      </c>
      <c r="O21" s="36">
        <f t="shared" si="4"/>
        <v>105300</v>
      </c>
      <c r="P21" s="36">
        <v>105300</v>
      </c>
      <c r="Q21" s="36">
        <v>0</v>
      </c>
      <c r="R21" s="36">
        <v>0</v>
      </c>
      <c r="S21" s="36">
        <v>0</v>
      </c>
      <c r="T21" s="36">
        <v>770200</v>
      </c>
      <c r="U21" s="36">
        <v>0</v>
      </c>
      <c r="V21" s="36">
        <v>105300</v>
      </c>
      <c r="W21" s="36">
        <v>664900</v>
      </c>
      <c r="X21" s="36">
        <f t="shared" si="8"/>
        <v>178400</v>
      </c>
      <c r="Y21" s="36">
        <v>105300</v>
      </c>
      <c r="Z21" s="36">
        <v>73100</v>
      </c>
      <c r="AA21" s="36">
        <f t="shared" si="5"/>
        <v>104400</v>
      </c>
      <c r="AB21" s="53">
        <f t="shared" si="6"/>
        <v>1053000</v>
      </c>
      <c r="AC21" s="54">
        <f t="shared" si="7"/>
        <v>0</v>
      </c>
    </row>
    <row r="22" ht="26" spans="1:29">
      <c r="A22" s="51" t="s">
        <v>61</v>
      </c>
      <c r="B22" s="52" t="s">
        <v>62</v>
      </c>
      <c r="C22" s="21" t="s">
        <v>62</v>
      </c>
      <c r="D22" s="21" t="s">
        <v>62</v>
      </c>
      <c r="E22" s="36">
        <v>676</v>
      </c>
      <c r="F22" s="36">
        <v>0</v>
      </c>
      <c r="G22" s="36"/>
      <c r="H22" s="36">
        <v>2</v>
      </c>
      <c r="I22" s="36">
        <f t="shared" si="2"/>
        <v>524500</v>
      </c>
      <c r="J22" s="36">
        <f t="shared" si="3"/>
        <v>405600</v>
      </c>
      <c r="K22" s="36">
        <v>405600</v>
      </c>
      <c r="L22" s="36">
        <v>0</v>
      </c>
      <c r="M22" s="36">
        <v>0</v>
      </c>
      <c r="N22" s="36">
        <v>50700</v>
      </c>
      <c r="O22" s="36">
        <f t="shared" si="4"/>
        <v>68200</v>
      </c>
      <c r="P22" s="36">
        <v>50700</v>
      </c>
      <c r="Q22" s="36">
        <v>0</v>
      </c>
      <c r="R22" s="36">
        <v>17500</v>
      </c>
      <c r="S22" s="36">
        <v>0</v>
      </c>
      <c r="T22" s="36">
        <v>388300</v>
      </c>
      <c r="U22" s="36">
        <v>17500</v>
      </c>
      <c r="V22" s="36">
        <v>50700</v>
      </c>
      <c r="W22" s="36">
        <v>320100</v>
      </c>
      <c r="X22" s="36">
        <f t="shared" si="8"/>
        <v>85900</v>
      </c>
      <c r="Y22" s="36">
        <v>50700</v>
      </c>
      <c r="Z22" s="36">
        <v>35200</v>
      </c>
      <c r="AA22" s="36">
        <f t="shared" si="5"/>
        <v>50300</v>
      </c>
      <c r="AB22" s="53">
        <f t="shared" si="6"/>
        <v>524500</v>
      </c>
      <c r="AC22" s="54">
        <f t="shared" si="7"/>
        <v>0</v>
      </c>
    </row>
    <row r="23" spans="1:29">
      <c r="A23" s="51" t="s">
        <v>63</v>
      </c>
      <c r="B23" s="52" t="s">
        <v>64</v>
      </c>
      <c r="C23" s="21" t="s">
        <v>64</v>
      </c>
      <c r="D23" s="21" t="s">
        <v>64</v>
      </c>
      <c r="E23" s="36">
        <v>809</v>
      </c>
      <c r="F23" s="36">
        <v>0</v>
      </c>
      <c r="G23" s="36"/>
      <c r="H23" s="36">
        <v>3</v>
      </c>
      <c r="I23" s="36">
        <f t="shared" si="2"/>
        <v>633000</v>
      </c>
      <c r="J23" s="36">
        <f t="shared" si="3"/>
        <v>485400</v>
      </c>
      <c r="K23" s="36">
        <v>485400</v>
      </c>
      <c r="L23" s="36">
        <v>0</v>
      </c>
      <c r="M23" s="36">
        <v>0</v>
      </c>
      <c r="N23" s="36">
        <v>60675</v>
      </c>
      <c r="O23" s="36">
        <f t="shared" si="4"/>
        <v>86925</v>
      </c>
      <c r="P23" s="36">
        <v>60675</v>
      </c>
      <c r="Q23" s="36">
        <v>0</v>
      </c>
      <c r="R23" s="36">
        <v>26250</v>
      </c>
      <c r="S23" s="36">
        <v>0</v>
      </c>
      <c r="T23" s="36">
        <v>470100</v>
      </c>
      <c r="U23" s="36">
        <v>26300</v>
      </c>
      <c r="V23" s="36">
        <v>60700</v>
      </c>
      <c r="W23" s="36">
        <v>383100</v>
      </c>
      <c r="X23" s="36">
        <f t="shared" si="8"/>
        <v>102775</v>
      </c>
      <c r="Y23" s="36">
        <v>60675</v>
      </c>
      <c r="Z23" s="36">
        <v>42100</v>
      </c>
      <c r="AA23" s="36">
        <f t="shared" si="5"/>
        <v>60125</v>
      </c>
      <c r="AB23" s="53">
        <f t="shared" si="6"/>
        <v>633000</v>
      </c>
      <c r="AC23" s="54">
        <f t="shared" si="7"/>
        <v>0</v>
      </c>
    </row>
    <row r="24" spans="1:29">
      <c r="A24" s="51" t="s">
        <v>65</v>
      </c>
      <c r="B24" s="52" t="s">
        <v>66</v>
      </c>
      <c r="C24" s="21" t="s">
        <v>66</v>
      </c>
      <c r="D24" s="21" t="s">
        <v>66</v>
      </c>
      <c r="E24" s="36">
        <v>290</v>
      </c>
      <c r="F24" s="36">
        <v>0</v>
      </c>
      <c r="G24" s="36"/>
      <c r="H24" s="36">
        <v>1</v>
      </c>
      <c r="I24" s="36">
        <f t="shared" si="2"/>
        <v>226250</v>
      </c>
      <c r="J24" s="36">
        <f t="shared" si="3"/>
        <v>174000</v>
      </c>
      <c r="K24" s="36">
        <v>174000</v>
      </c>
      <c r="L24" s="36">
        <v>0</v>
      </c>
      <c r="M24" s="36">
        <v>0</v>
      </c>
      <c r="N24" s="36">
        <v>21750</v>
      </c>
      <c r="O24" s="36">
        <f t="shared" si="4"/>
        <v>30500</v>
      </c>
      <c r="P24" s="36">
        <v>21750</v>
      </c>
      <c r="Q24" s="36">
        <v>0</v>
      </c>
      <c r="R24" s="36">
        <v>8750</v>
      </c>
      <c r="S24" s="36">
        <v>0</v>
      </c>
      <c r="T24" s="36">
        <v>167900</v>
      </c>
      <c r="U24" s="36">
        <v>8800</v>
      </c>
      <c r="V24" s="36">
        <v>21800</v>
      </c>
      <c r="W24" s="36">
        <v>137300</v>
      </c>
      <c r="X24" s="36">
        <f t="shared" si="8"/>
        <v>36850</v>
      </c>
      <c r="Y24" s="36">
        <v>21750</v>
      </c>
      <c r="Z24" s="36">
        <v>15100</v>
      </c>
      <c r="AA24" s="36">
        <f t="shared" si="5"/>
        <v>21500</v>
      </c>
      <c r="AB24" s="53">
        <f t="shared" si="6"/>
        <v>226250</v>
      </c>
      <c r="AC24" s="54">
        <f t="shared" si="7"/>
        <v>0</v>
      </c>
    </row>
    <row r="25" spans="1:29">
      <c r="A25" s="51" t="s">
        <v>67</v>
      </c>
      <c r="B25" s="52" t="s">
        <v>68</v>
      </c>
      <c r="C25" s="21" t="s">
        <v>68</v>
      </c>
      <c r="D25" s="21" t="s">
        <v>68</v>
      </c>
      <c r="E25" s="36">
        <v>1718</v>
      </c>
      <c r="F25" s="36">
        <v>0</v>
      </c>
      <c r="G25" s="36"/>
      <c r="H25" s="36">
        <v>8</v>
      </c>
      <c r="I25" s="36">
        <f t="shared" si="2"/>
        <v>1358500</v>
      </c>
      <c r="J25" s="36">
        <f t="shared" si="3"/>
        <v>1030800</v>
      </c>
      <c r="K25" s="36">
        <v>1030800</v>
      </c>
      <c r="L25" s="36">
        <v>0</v>
      </c>
      <c r="M25" s="36">
        <v>0</v>
      </c>
      <c r="N25" s="36">
        <v>128850</v>
      </c>
      <c r="O25" s="36">
        <f t="shared" si="4"/>
        <v>198850</v>
      </c>
      <c r="P25" s="36">
        <v>128850</v>
      </c>
      <c r="Q25" s="36">
        <v>0</v>
      </c>
      <c r="R25" s="36">
        <v>70000</v>
      </c>
      <c r="S25" s="36">
        <v>0</v>
      </c>
      <c r="T25" s="36">
        <v>1012500</v>
      </c>
      <c r="U25" s="36">
        <v>70000</v>
      </c>
      <c r="V25" s="36">
        <v>128900</v>
      </c>
      <c r="W25" s="36">
        <v>813600</v>
      </c>
      <c r="X25" s="36">
        <f t="shared" si="8"/>
        <v>218250</v>
      </c>
      <c r="Y25" s="36">
        <v>128850</v>
      </c>
      <c r="Z25" s="36">
        <v>89400</v>
      </c>
      <c r="AA25" s="36">
        <f t="shared" si="5"/>
        <v>127750</v>
      </c>
      <c r="AB25" s="53">
        <f t="shared" si="6"/>
        <v>1358500</v>
      </c>
      <c r="AC25" s="54">
        <f t="shared" si="7"/>
        <v>0</v>
      </c>
    </row>
    <row r="26" spans="1:29">
      <c r="A26" s="51" t="s">
        <v>69</v>
      </c>
      <c r="B26" s="52" t="s">
        <v>70</v>
      </c>
      <c r="C26" s="21" t="s">
        <v>70</v>
      </c>
      <c r="D26" s="21" t="s">
        <v>70</v>
      </c>
      <c r="E26" s="36">
        <v>2805</v>
      </c>
      <c r="F26" s="36">
        <v>0</v>
      </c>
      <c r="G26" s="36"/>
      <c r="H26" s="36">
        <v>2</v>
      </c>
      <c r="I26" s="36">
        <f t="shared" si="2"/>
        <v>2121250</v>
      </c>
      <c r="J26" s="36">
        <f t="shared" si="3"/>
        <v>1683000</v>
      </c>
      <c r="K26" s="36">
        <v>1683000</v>
      </c>
      <c r="L26" s="36">
        <v>0</v>
      </c>
      <c r="M26" s="36">
        <v>0</v>
      </c>
      <c r="N26" s="36">
        <v>210375</v>
      </c>
      <c r="O26" s="36">
        <f t="shared" si="4"/>
        <v>227875</v>
      </c>
      <c r="P26" s="36">
        <v>210375</v>
      </c>
      <c r="Q26" s="36">
        <v>0</v>
      </c>
      <c r="R26" s="36">
        <v>17500</v>
      </c>
      <c r="S26" s="36">
        <v>0</v>
      </c>
      <c r="T26" s="36">
        <v>1556200</v>
      </c>
      <c r="U26" s="36">
        <v>17500</v>
      </c>
      <c r="V26" s="36">
        <v>210400</v>
      </c>
      <c r="W26" s="36">
        <v>1328300</v>
      </c>
      <c r="X26" s="36">
        <f t="shared" si="8"/>
        <v>356375</v>
      </c>
      <c r="Y26" s="36">
        <v>210375</v>
      </c>
      <c r="Z26" s="36">
        <v>146000</v>
      </c>
      <c r="AA26" s="36">
        <f t="shared" si="5"/>
        <v>208675</v>
      </c>
      <c r="AB26" s="53">
        <f t="shared" si="6"/>
        <v>2121250</v>
      </c>
      <c r="AC26" s="54">
        <f t="shared" si="7"/>
        <v>0</v>
      </c>
    </row>
    <row r="27" spans="1:29">
      <c r="A27" s="51" t="s">
        <v>71</v>
      </c>
      <c r="B27" s="52" t="s">
        <v>72</v>
      </c>
      <c r="C27" s="21" t="s">
        <v>72</v>
      </c>
      <c r="D27" s="21" t="s">
        <v>72</v>
      </c>
      <c r="E27" s="36">
        <v>2070</v>
      </c>
      <c r="F27" s="36">
        <v>0</v>
      </c>
      <c r="G27" s="36"/>
      <c r="H27" s="36">
        <v>4</v>
      </c>
      <c r="I27" s="36">
        <f t="shared" si="2"/>
        <v>1587500</v>
      </c>
      <c r="J27" s="36">
        <f t="shared" si="3"/>
        <v>1242000</v>
      </c>
      <c r="K27" s="36">
        <v>1242000</v>
      </c>
      <c r="L27" s="36">
        <v>0</v>
      </c>
      <c r="M27" s="36">
        <v>0</v>
      </c>
      <c r="N27" s="36">
        <v>155250</v>
      </c>
      <c r="O27" s="36">
        <f t="shared" si="4"/>
        <v>190250</v>
      </c>
      <c r="P27" s="36">
        <v>155250</v>
      </c>
      <c r="Q27" s="36">
        <v>0</v>
      </c>
      <c r="R27" s="36">
        <v>35000</v>
      </c>
      <c r="S27" s="36">
        <v>0</v>
      </c>
      <c r="T27" s="36">
        <v>1170600</v>
      </c>
      <c r="U27" s="36">
        <v>35000</v>
      </c>
      <c r="V27" s="36">
        <v>155300</v>
      </c>
      <c r="W27" s="36">
        <v>980300</v>
      </c>
      <c r="X27" s="36">
        <f t="shared" si="8"/>
        <v>263050</v>
      </c>
      <c r="Y27" s="36">
        <v>155250</v>
      </c>
      <c r="Z27" s="36">
        <v>107800</v>
      </c>
      <c r="AA27" s="36">
        <f t="shared" si="5"/>
        <v>153850</v>
      </c>
      <c r="AB27" s="53">
        <f t="shared" si="6"/>
        <v>1587500</v>
      </c>
      <c r="AC27" s="54">
        <f t="shared" si="7"/>
        <v>0</v>
      </c>
    </row>
    <row r="28" spans="1:29">
      <c r="A28" s="51" t="s">
        <v>73</v>
      </c>
      <c r="B28" s="52" t="s">
        <v>74</v>
      </c>
      <c r="C28" s="12" t="s">
        <v>75</v>
      </c>
      <c r="D28" s="12" t="s">
        <v>75</v>
      </c>
      <c r="E28" s="36">
        <v>529</v>
      </c>
      <c r="F28" s="36">
        <v>0</v>
      </c>
      <c r="G28" s="36"/>
      <c r="H28" s="36">
        <v>0</v>
      </c>
      <c r="I28" s="36">
        <f t="shared" si="2"/>
        <v>396750</v>
      </c>
      <c r="J28" s="36">
        <f t="shared" si="3"/>
        <v>317400</v>
      </c>
      <c r="K28" s="36">
        <v>317400</v>
      </c>
      <c r="L28" s="36">
        <v>0</v>
      </c>
      <c r="M28" s="36">
        <v>0</v>
      </c>
      <c r="N28" s="36">
        <v>39675</v>
      </c>
      <c r="O28" s="36">
        <f t="shared" si="4"/>
        <v>39675</v>
      </c>
      <c r="P28" s="36">
        <v>39675</v>
      </c>
      <c r="Q28" s="36">
        <v>0</v>
      </c>
      <c r="R28" s="36">
        <v>0</v>
      </c>
      <c r="S28" s="36">
        <v>0</v>
      </c>
      <c r="T28" s="36">
        <v>290200</v>
      </c>
      <c r="U28" s="36">
        <v>0</v>
      </c>
      <c r="V28" s="36">
        <v>39700</v>
      </c>
      <c r="W28" s="36">
        <v>250500</v>
      </c>
      <c r="X28" s="36">
        <f t="shared" si="8"/>
        <v>67175</v>
      </c>
      <c r="Y28" s="36">
        <v>39675</v>
      </c>
      <c r="Z28" s="36">
        <v>27500</v>
      </c>
      <c r="AA28" s="36">
        <f>I28-T28-X28+10250</f>
        <v>49625</v>
      </c>
      <c r="AB28" s="53">
        <f t="shared" si="6"/>
        <v>407000</v>
      </c>
      <c r="AC28" s="54">
        <f t="shared" si="7"/>
        <v>10250</v>
      </c>
    </row>
    <row r="29" spans="1:29">
      <c r="A29" s="51" t="s">
        <v>76</v>
      </c>
      <c r="B29" s="52" t="s">
        <v>77</v>
      </c>
      <c r="C29" s="12" t="s">
        <v>78</v>
      </c>
      <c r="D29" s="12" t="s">
        <v>78</v>
      </c>
      <c r="E29" s="36">
        <v>105</v>
      </c>
      <c r="F29" s="36">
        <v>0</v>
      </c>
      <c r="G29" s="36">
        <v>95</v>
      </c>
      <c r="H29" s="36">
        <v>1</v>
      </c>
      <c r="I29" s="36">
        <f t="shared" si="2"/>
        <v>188750</v>
      </c>
      <c r="J29" s="36">
        <f t="shared" si="3"/>
        <v>120000</v>
      </c>
      <c r="K29" s="36">
        <v>63000</v>
      </c>
      <c r="L29" s="36">
        <v>0</v>
      </c>
      <c r="M29" s="36">
        <v>57000</v>
      </c>
      <c r="N29" s="36">
        <v>7875</v>
      </c>
      <c r="O29" s="36">
        <f t="shared" si="4"/>
        <v>60875</v>
      </c>
      <c r="P29" s="36">
        <v>7875</v>
      </c>
      <c r="Q29" s="36">
        <v>0</v>
      </c>
      <c r="R29" s="36">
        <v>8750</v>
      </c>
      <c r="S29" s="36">
        <v>44250</v>
      </c>
      <c r="T29" s="36">
        <v>155600</v>
      </c>
      <c r="U29" s="36">
        <v>8800</v>
      </c>
      <c r="V29" s="36">
        <v>52100</v>
      </c>
      <c r="W29" s="36">
        <v>94700</v>
      </c>
      <c r="X29" s="36">
        <f t="shared" si="8"/>
        <v>18275</v>
      </c>
      <c r="Y29" s="36">
        <v>7875</v>
      </c>
      <c r="Z29" s="36">
        <v>10400</v>
      </c>
      <c r="AA29" s="36">
        <f t="shared" si="5"/>
        <v>14875</v>
      </c>
      <c r="AB29" s="53">
        <f t="shared" si="6"/>
        <v>188750</v>
      </c>
      <c r="AC29" s="54">
        <f t="shared" si="7"/>
        <v>0</v>
      </c>
    </row>
    <row r="30" spans="1:29">
      <c r="A30" s="51" t="s">
        <v>79</v>
      </c>
      <c r="B30" s="52" t="s">
        <v>80</v>
      </c>
      <c r="C30" s="21" t="s">
        <v>80</v>
      </c>
      <c r="D30" s="21" t="s">
        <v>80</v>
      </c>
      <c r="E30" s="36">
        <v>610</v>
      </c>
      <c r="F30" s="36">
        <v>0</v>
      </c>
      <c r="G30" s="36"/>
      <c r="H30" s="36">
        <v>4</v>
      </c>
      <c r="I30" s="36">
        <f t="shared" si="2"/>
        <v>492500</v>
      </c>
      <c r="J30" s="36">
        <f t="shared" si="3"/>
        <v>366000</v>
      </c>
      <c r="K30" s="36">
        <v>366000</v>
      </c>
      <c r="L30" s="36">
        <v>0</v>
      </c>
      <c r="M30" s="36">
        <v>0</v>
      </c>
      <c r="N30" s="36">
        <v>45750</v>
      </c>
      <c r="O30" s="36">
        <f t="shared" si="4"/>
        <v>80750</v>
      </c>
      <c r="P30" s="36">
        <v>45750</v>
      </c>
      <c r="Q30" s="36">
        <v>0</v>
      </c>
      <c r="R30" s="36">
        <v>35000</v>
      </c>
      <c r="S30" s="36">
        <v>0</v>
      </c>
      <c r="T30" s="36">
        <v>80800</v>
      </c>
      <c r="U30" s="36">
        <v>35000</v>
      </c>
      <c r="V30" s="36">
        <v>45800</v>
      </c>
      <c r="W30" s="36"/>
      <c r="X30" s="36">
        <f t="shared" si="8"/>
        <v>393950</v>
      </c>
      <c r="Y30" s="36">
        <v>45750</v>
      </c>
      <c r="Z30" s="36">
        <v>348200</v>
      </c>
      <c r="AA30" s="36">
        <f t="shared" si="5"/>
        <v>17750</v>
      </c>
      <c r="AB30" s="53">
        <f t="shared" si="6"/>
        <v>492500</v>
      </c>
      <c r="AC30" s="54">
        <f t="shared" si="7"/>
        <v>0</v>
      </c>
    </row>
    <row r="31" spans="1:29">
      <c r="A31" s="51" t="s">
        <v>81</v>
      </c>
      <c r="B31" s="52" t="s">
        <v>82</v>
      </c>
      <c r="C31" s="21" t="s">
        <v>83</v>
      </c>
      <c r="D31" s="21" t="s">
        <v>83</v>
      </c>
      <c r="E31" s="36">
        <v>181</v>
      </c>
      <c r="F31" s="36">
        <v>0</v>
      </c>
      <c r="G31" s="36">
        <v>19</v>
      </c>
      <c r="H31" s="36">
        <v>0</v>
      </c>
      <c r="I31" s="36">
        <f t="shared" si="2"/>
        <v>180000</v>
      </c>
      <c r="J31" s="36">
        <f t="shared" si="3"/>
        <v>120000</v>
      </c>
      <c r="K31" s="36">
        <v>108600</v>
      </c>
      <c r="L31" s="36">
        <v>0</v>
      </c>
      <c r="M31" s="36">
        <v>11400</v>
      </c>
      <c r="N31" s="36">
        <v>13575</v>
      </c>
      <c r="O31" s="36">
        <f t="shared" si="4"/>
        <v>46425</v>
      </c>
      <c r="P31" s="36">
        <v>13575</v>
      </c>
      <c r="Q31" s="36">
        <v>0</v>
      </c>
      <c r="R31" s="36">
        <v>0</v>
      </c>
      <c r="S31" s="36">
        <v>32850</v>
      </c>
      <c r="T31" s="36">
        <v>141100</v>
      </c>
      <c r="U31" s="36">
        <v>0</v>
      </c>
      <c r="V31" s="36">
        <v>46400</v>
      </c>
      <c r="W31" s="36">
        <v>94700</v>
      </c>
      <c r="X31" s="36">
        <f t="shared" si="8"/>
        <v>23975</v>
      </c>
      <c r="Y31" s="36">
        <v>13575</v>
      </c>
      <c r="Z31" s="36">
        <v>10400</v>
      </c>
      <c r="AA31" s="36">
        <f t="shared" si="5"/>
        <v>14925</v>
      </c>
      <c r="AB31" s="53">
        <f t="shared" si="6"/>
        <v>180000</v>
      </c>
      <c r="AC31" s="54">
        <f t="shared" si="7"/>
        <v>0</v>
      </c>
    </row>
    <row r="32" spans="1:29">
      <c r="A32" s="51" t="s">
        <v>84</v>
      </c>
      <c r="B32" s="52" t="s">
        <v>85</v>
      </c>
      <c r="C32" s="21" t="s">
        <v>85</v>
      </c>
      <c r="D32" s="21" t="s">
        <v>85</v>
      </c>
      <c r="E32" s="36">
        <v>800</v>
      </c>
      <c r="F32" s="36">
        <v>0</v>
      </c>
      <c r="G32" s="36"/>
      <c r="H32" s="36">
        <v>0</v>
      </c>
      <c r="I32" s="36">
        <f t="shared" si="2"/>
        <v>600000</v>
      </c>
      <c r="J32" s="36">
        <f t="shared" si="3"/>
        <v>480000</v>
      </c>
      <c r="K32" s="36">
        <v>480000</v>
      </c>
      <c r="L32" s="36">
        <v>0</v>
      </c>
      <c r="M32" s="36">
        <v>0</v>
      </c>
      <c r="N32" s="36">
        <v>60000</v>
      </c>
      <c r="O32" s="36">
        <f t="shared" si="4"/>
        <v>60000</v>
      </c>
      <c r="P32" s="36">
        <v>60000</v>
      </c>
      <c r="Q32" s="36">
        <v>0</v>
      </c>
      <c r="R32" s="36">
        <v>0</v>
      </c>
      <c r="S32" s="36">
        <v>0</v>
      </c>
      <c r="T32" s="36">
        <v>438900</v>
      </c>
      <c r="U32" s="36">
        <v>0</v>
      </c>
      <c r="V32" s="36">
        <v>60000</v>
      </c>
      <c r="W32" s="36">
        <v>378900</v>
      </c>
      <c r="X32" s="36">
        <f t="shared" si="8"/>
        <v>101600</v>
      </c>
      <c r="Y32" s="36">
        <v>60000</v>
      </c>
      <c r="Z32" s="36">
        <v>41600</v>
      </c>
      <c r="AA32" s="36">
        <f t="shared" si="5"/>
        <v>59500</v>
      </c>
      <c r="AB32" s="53">
        <f t="shared" si="6"/>
        <v>600000</v>
      </c>
      <c r="AC32" s="54">
        <f t="shared" si="7"/>
        <v>0</v>
      </c>
    </row>
    <row r="33" spans="1:29">
      <c r="A33" s="51" t="s">
        <v>86</v>
      </c>
      <c r="B33" s="52" t="s">
        <v>87</v>
      </c>
      <c r="C33" s="21" t="s">
        <v>87</v>
      </c>
      <c r="D33" s="21" t="s">
        <v>87</v>
      </c>
      <c r="E33" s="36">
        <v>2000</v>
      </c>
      <c r="F33" s="36">
        <v>0</v>
      </c>
      <c r="G33" s="36"/>
      <c r="H33" s="36">
        <v>6</v>
      </c>
      <c r="I33" s="36">
        <f t="shared" si="2"/>
        <v>1552500</v>
      </c>
      <c r="J33" s="36">
        <f t="shared" si="3"/>
        <v>1200000</v>
      </c>
      <c r="K33" s="36">
        <v>1200000</v>
      </c>
      <c r="L33" s="36">
        <v>0</v>
      </c>
      <c r="M33" s="36">
        <v>0</v>
      </c>
      <c r="N33" s="36">
        <v>150000</v>
      </c>
      <c r="O33" s="36">
        <f t="shared" si="4"/>
        <v>202500</v>
      </c>
      <c r="P33" s="36">
        <v>150000</v>
      </c>
      <c r="Q33" s="36">
        <v>0</v>
      </c>
      <c r="R33" s="36">
        <v>52500</v>
      </c>
      <c r="S33" s="36">
        <v>0</v>
      </c>
      <c r="T33" s="36">
        <v>1149600</v>
      </c>
      <c r="U33" s="36">
        <v>52500</v>
      </c>
      <c r="V33" s="36">
        <v>150000</v>
      </c>
      <c r="W33" s="36">
        <v>947100</v>
      </c>
      <c r="X33" s="36">
        <f t="shared" si="8"/>
        <v>254100</v>
      </c>
      <c r="Y33" s="36">
        <v>150000</v>
      </c>
      <c r="Z33" s="36">
        <v>104100</v>
      </c>
      <c r="AA33" s="36">
        <f t="shared" si="5"/>
        <v>148800</v>
      </c>
      <c r="AB33" s="53">
        <f t="shared" si="6"/>
        <v>1552500</v>
      </c>
      <c r="AC33" s="54">
        <f t="shared" si="7"/>
        <v>0</v>
      </c>
    </row>
    <row r="34" spans="1:29">
      <c r="A34" s="51" t="s">
        <v>88</v>
      </c>
      <c r="B34" s="52" t="s">
        <v>89</v>
      </c>
      <c r="C34" s="21" t="s">
        <v>89</v>
      </c>
      <c r="D34" s="21" t="s">
        <v>89</v>
      </c>
      <c r="E34" s="36">
        <v>895</v>
      </c>
      <c r="F34" s="36">
        <v>0</v>
      </c>
      <c r="G34" s="36"/>
      <c r="H34" s="36">
        <v>1</v>
      </c>
      <c r="I34" s="36">
        <f t="shared" si="2"/>
        <v>680000</v>
      </c>
      <c r="J34" s="36">
        <f t="shared" si="3"/>
        <v>537000</v>
      </c>
      <c r="K34" s="36">
        <v>537000</v>
      </c>
      <c r="L34" s="36">
        <v>0</v>
      </c>
      <c r="M34" s="36">
        <v>0</v>
      </c>
      <c r="N34" s="36">
        <v>67125</v>
      </c>
      <c r="O34" s="36">
        <f t="shared" si="4"/>
        <v>75875</v>
      </c>
      <c r="P34" s="36">
        <v>67125</v>
      </c>
      <c r="Q34" s="36">
        <v>0</v>
      </c>
      <c r="R34" s="36">
        <v>8750</v>
      </c>
      <c r="S34" s="36">
        <v>0</v>
      </c>
      <c r="T34" s="36">
        <v>499700</v>
      </c>
      <c r="U34" s="36">
        <v>8800</v>
      </c>
      <c r="V34" s="36">
        <v>67100</v>
      </c>
      <c r="W34" s="36">
        <v>423800</v>
      </c>
      <c r="X34" s="36">
        <f t="shared" si="8"/>
        <v>113725</v>
      </c>
      <c r="Y34" s="36">
        <v>67125</v>
      </c>
      <c r="Z34" s="36">
        <v>46600</v>
      </c>
      <c r="AA34" s="36">
        <f t="shared" si="5"/>
        <v>66575</v>
      </c>
      <c r="AB34" s="53">
        <f t="shared" si="6"/>
        <v>680000</v>
      </c>
      <c r="AC34" s="54">
        <f t="shared" si="7"/>
        <v>0</v>
      </c>
    </row>
    <row r="35" spans="1:29">
      <c r="A35" s="51" t="s">
        <v>90</v>
      </c>
      <c r="B35" s="52" t="s">
        <v>91</v>
      </c>
      <c r="C35" s="21" t="s">
        <v>91</v>
      </c>
      <c r="D35" s="21" t="s">
        <v>91</v>
      </c>
      <c r="E35" s="36">
        <v>489</v>
      </c>
      <c r="F35" s="36">
        <v>0</v>
      </c>
      <c r="G35" s="36"/>
      <c r="H35" s="36">
        <v>2</v>
      </c>
      <c r="I35" s="36">
        <f t="shared" si="2"/>
        <v>384250</v>
      </c>
      <c r="J35" s="36">
        <f t="shared" si="3"/>
        <v>293400</v>
      </c>
      <c r="K35" s="36">
        <v>293400</v>
      </c>
      <c r="L35" s="36">
        <v>0</v>
      </c>
      <c r="M35" s="36">
        <v>0</v>
      </c>
      <c r="N35" s="36">
        <v>36675</v>
      </c>
      <c r="O35" s="36">
        <f t="shared" si="4"/>
        <v>54175</v>
      </c>
      <c r="P35" s="36">
        <v>36675</v>
      </c>
      <c r="Q35" s="36">
        <v>0</v>
      </c>
      <c r="R35" s="36">
        <v>17500</v>
      </c>
      <c r="S35" s="36">
        <v>0</v>
      </c>
      <c r="T35" s="36">
        <v>285800</v>
      </c>
      <c r="U35" s="36">
        <v>17500</v>
      </c>
      <c r="V35" s="36">
        <v>36700</v>
      </c>
      <c r="W35" s="36">
        <v>231600</v>
      </c>
      <c r="X35" s="36">
        <f t="shared" si="8"/>
        <v>62075</v>
      </c>
      <c r="Y35" s="36">
        <v>36675</v>
      </c>
      <c r="Z35" s="36">
        <v>25400</v>
      </c>
      <c r="AA35" s="36">
        <f t="shared" si="5"/>
        <v>36375</v>
      </c>
      <c r="AB35" s="53">
        <f t="shared" si="6"/>
        <v>384250</v>
      </c>
      <c r="AC35" s="54">
        <f t="shared" si="7"/>
        <v>0</v>
      </c>
    </row>
    <row r="36" spans="1:29">
      <c r="A36" s="51" t="s">
        <v>92</v>
      </c>
      <c r="B36" s="52" t="s">
        <v>93</v>
      </c>
      <c r="C36" s="21" t="s">
        <v>93</v>
      </c>
      <c r="D36" s="21" t="s">
        <v>93</v>
      </c>
      <c r="E36" s="36">
        <v>208</v>
      </c>
      <c r="F36" s="36">
        <v>208</v>
      </c>
      <c r="G36" s="36"/>
      <c r="H36" s="36">
        <v>0</v>
      </c>
      <c r="I36" s="36">
        <f t="shared" si="2"/>
        <v>239200</v>
      </c>
      <c r="J36" s="36">
        <f t="shared" si="3"/>
        <v>191360</v>
      </c>
      <c r="K36" s="36">
        <v>124800</v>
      </c>
      <c r="L36" s="36">
        <v>66560</v>
      </c>
      <c r="M36" s="36">
        <v>0</v>
      </c>
      <c r="N36" s="36">
        <v>15600</v>
      </c>
      <c r="O36" s="36">
        <f t="shared" si="4"/>
        <v>32240</v>
      </c>
      <c r="P36" s="36">
        <v>15600</v>
      </c>
      <c r="Q36" s="36">
        <v>16640</v>
      </c>
      <c r="R36" s="36">
        <v>0</v>
      </c>
      <c r="S36" s="36">
        <v>0</v>
      </c>
      <c r="T36" s="36">
        <v>170100</v>
      </c>
      <c r="U36" s="36">
        <v>0</v>
      </c>
      <c r="V36" s="36">
        <v>32200</v>
      </c>
      <c r="W36" s="36">
        <v>137900</v>
      </c>
      <c r="X36" s="36">
        <f t="shared" si="8"/>
        <v>30700</v>
      </c>
      <c r="Y36" s="36">
        <v>15600</v>
      </c>
      <c r="Z36" s="36">
        <v>15100</v>
      </c>
      <c r="AA36" s="36">
        <f t="shared" si="5"/>
        <v>38400</v>
      </c>
      <c r="AB36" s="53">
        <f t="shared" si="6"/>
        <v>239200</v>
      </c>
      <c r="AC36" s="54">
        <f t="shared" si="7"/>
        <v>0</v>
      </c>
    </row>
    <row r="37" spans="1:29">
      <c r="A37" s="51" t="s">
        <v>94</v>
      </c>
      <c r="B37" s="52" t="s">
        <v>95</v>
      </c>
      <c r="C37" s="21" t="s">
        <v>95</v>
      </c>
      <c r="D37" s="21" t="s">
        <v>95</v>
      </c>
      <c r="E37" s="36">
        <v>624</v>
      </c>
      <c r="F37" s="36">
        <v>0</v>
      </c>
      <c r="G37" s="36"/>
      <c r="H37" s="36">
        <v>1</v>
      </c>
      <c r="I37" s="36">
        <f t="shared" si="2"/>
        <v>476750</v>
      </c>
      <c r="J37" s="36">
        <f t="shared" si="3"/>
        <v>374400</v>
      </c>
      <c r="K37" s="36">
        <v>374400</v>
      </c>
      <c r="L37" s="36">
        <v>0</v>
      </c>
      <c r="M37" s="36">
        <v>0</v>
      </c>
      <c r="N37" s="36">
        <v>46800</v>
      </c>
      <c r="O37" s="36">
        <f t="shared" si="4"/>
        <v>55550</v>
      </c>
      <c r="P37" s="36">
        <v>46800</v>
      </c>
      <c r="Q37" s="36">
        <v>0</v>
      </c>
      <c r="R37" s="36">
        <v>8750</v>
      </c>
      <c r="S37" s="36">
        <v>0</v>
      </c>
      <c r="T37" s="36">
        <v>351100</v>
      </c>
      <c r="U37" s="36">
        <v>8800</v>
      </c>
      <c r="V37" s="36">
        <v>46800</v>
      </c>
      <c r="W37" s="36">
        <v>295500</v>
      </c>
      <c r="X37" s="36">
        <f t="shared" si="8"/>
        <v>82250</v>
      </c>
      <c r="Y37" s="36">
        <v>49750</v>
      </c>
      <c r="Z37" s="36">
        <v>32500</v>
      </c>
      <c r="AA37" s="36">
        <f t="shared" si="5"/>
        <v>43400</v>
      </c>
      <c r="AB37" s="53">
        <f t="shared" si="6"/>
        <v>476750</v>
      </c>
      <c r="AC37" s="54">
        <f t="shared" si="7"/>
        <v>0</v>
      </c>
    </row>
    <row r="38" spans="1:29">
      <c r="A38" s="51" t="s">
        <v>96</v>
      </c>
      <c r="B38" s="56" t="s">
        <v>97</v>
      </c>
      <c r="C38" s="57" t="s">
        <v>98</v>
      </c>
      <c r="D38" s="57" t="s">
        <v>98</v>
      </c>
      <c r="E38" s="58">
        <f>SUM(E39:E42)</f>
        <v>1814</v>
      </c>
      <c r="F38" s="58">
        <f>SUM(F39:F42)</f>
        <v>0</v>
      </c>
      <c r="G38" s="58">
        <f>SUM(G39:G42)</f>
        <v>1</v>
      </c>
      <c r="H38" s="58">
        <f>SUM(H39:H42)</f>
        <v>3</v>
      </c>
      <c r="I38" s="58">
        <f t="shared" si="2"/>
        <v>1417500</v>
      </c>
      <c r="J38" s="58">
        <f t="shared" si="3"/>
        <v>1089000</v>
      </c>
      <c r="K38" s="58">
        <v>1088400</v>
      </c>
      <c r="L38" s="58">
        <v>0</v>
      </c>
      <c r="M38" s="58">
        <v>600</v>
      </c>
      <c r="N38" s="58">
        <v>136050</v>
      </c>
      <c r="O38" s="58">
        <f t="shared" si="4"/>
        <v>192450</v>
      </c>
      <c r="P38" s="58">
        <v>136050</v>
      </c>
      <c r="Q38" s="58">
        <v>0</v>
      </c>
      <c r="R38" s="58">
        <v>26250</v>
      </c>
      <c r="S38" s="58">
        <v>30150</v>
      </c>
      <c r="T38" s="58">
        <v>1052000</v>
      </c>
      <c r="U38" s="58">
        <v>26300</v>
      </c>
      <c r="V38" s="58">
        <v>166200</v>
      </c>
      <c r="W38" s="58">
        <v>859500</v>
      </c>
      <c r="X38" s="58">
        <f>SUM(X39:X42)</f>
        <v>230550</v>
      </c>
      <c r="Y38" s="58">
        <v>136050</v>
      </c>
      <c r="Z38" s="58">
        <v>94500</v>
      </c>
      <c r="AA38" s="58">
        <f t="shared" si="5"/>
        <v>134950</v>
      </c>
      <c r="AB38" s="58">
        <f t="shared" si="6"/>
        <v>1417500</v>
      </c>
      <c r="AC38" s="59">
        <f t="shared" si="7"/>
        <v>0</v>
      </c>
    </row>
    <row r="39" spans="1:29">
      <c r="A39" s="51" t="s">
        <v>96</v>
      </c>
      <c r="B39" s="52" t="s">
        <v>97</v>
      </c>
      <c r="C39" s="21" t="s">
        <v>99</v>
      </c>
      <c r="D39" s="21" t="s">
        <v>99</v>
      </c>
      <c r="E39" s="36">
        <v>199</v>
      </c>
      <c r="F39" s="36">
        <v>0</v>
      </c>
      <c r="G39" s="36">
        <v>1</v>
      </c>
      <c r="H39" s="36">
        <v>0</v>
      </c>
      <c r="I39" s="36">
        <f t="shared" si="2"/>
        <v>180000</v>
      </c>
      <c r="J39" s="36">
        <f t="shared" si="3"/>
        <v>120000</v>
      </c>
      <c r="K39" s="36">
        <v>119400</v>
      </c>
      <c r="L39" s="36">
        <v>0</v>
      </c>
      <c r="M39" s="36">
        <v>600</v>
      </c>
      <c r="N39" s="36">
        <v>14925</v>
      </c>
      <c r="O39" s="36">
        <f t="shared" si="4"/>
        <v>45075</v>
      </c>
      <c r="P39" s="36">
        <v>14925</v>
      </c>
      <c r="Q39" s="36">
        <v>0</v>
      </c>
      <c r="R39" s="36">
        <v>0</v>
      </c>
      <c r="S39" s="36">
        <v>30150</v>
      </c>
      <c r="T39" s="36">
        <v>139800</v>
      </c>
      <c r="U39" s="36">
        <v>0</v>
      </c>
      <c r="V39" s="36">
        <v>45100</v>
      </c>
      <c r="W39" s="36">
        <v>94700</v>
      </c>
      <c r="X39" s="36">
        <f t="shared" si="8"/>
        <v>24425</v>
      </c>
      <c r="Y39" s="36">
        <v>14925</v>
      </c>
      <c r="Z39" s="36">
        <v>9500</v>
      </c>
      <c r="AA39" s="36">
        <f t="shared" si="5"/>
        <v>15775</v>
      </c>
      <c r="AB39" s="53">
        <f t="shared" si="6"/>
        <v>180000</v>
      </c>
      <c r="AC39" s="54">
        <f t="shared" si="7"/>
        <v>0</v>
      </c>
    </row>
    <row r="40" spans="1:29">
      <c r="A40" s="51" t="s">
        <v>96</v>
      </c>
      <c r="B40" s="52" t="s">
        <v>97</v>
      </c>
      <c r="C40" s="21" t="s">
        <v>97</v>
      </c>
      <c r="D40" s="21" t="s">
        <v>97</v>
      </c>
      <c r="E40" s="36">
        <v>824</v>
      </c>
      <c r="F40" s="36">
        <v>0</v>
      </c>
      <c r="G40" s="36"/>
      <c r="H40" s="36">
        <v>1</v>
      </c>
      <c r="I40" s="36">
        <f t="shared" si="2"/>
        <v>626750</v>
      </c>
      <c r="J40" s="36">
        <f t="shared" si="3"/>
        <v>494400</v>
      </c>
      <c r="K40" s="36">
        <v>494400</v>
      </c>
      <c r="L40" s="36">
        <v>0</v>
      </c>
      <c r="M40" s="36">
        <v>0</v>
      </c>
      <c r="N40" s="36">
        <v>61800</v>
      </c>
      <c r="O40" s="36">
        <f t="shared" si="4"/>
        <v>70550</v>
      </c>
      <c r="P40" s="36">
        <v>61800</v>
      </c>
      <c r="Q40" s="36">
        <v>0</v>
      </c>
      <c r="R40" s="36">
        <v>8750</v>
      </c>
      <c r="S40" s="36">
        <v>0</v>
      </c>
      <c r="T40" s="36">
        <v>460800</v>
      </c>
      <c r="U40" s="36">
        <v>8800</v>
      </c>
      <c r="V40" s="36">
        <v>61800</v>
      </c>
      <c r="W40" s="36">
        <v>390200</v>
      </c>
      <c r="X40" s="36">
        <f t="shared" si="8"/>
        <v>109200</v>
      </c>
      <c r="Y40" s="36">
        <v>61800</v>
      </c>
      <c r="Z40" s="36">
        <v>47400</v>
      </c>
      <c r="AA40" s="60">
        <f t="shared" si="5"/>
        <v>56750</v>
      </c>
      <c r="AB40" s="53">
        <f t="shared" si="6"/>
        <v>626750</v>
      </c>
      <c r="AC40" s="54">
        <f t="shared" si="7"/>
        <v>0</v>
      </c>
    </row>
    <row r="41" spans="1:29">
      <c r="A41" s="51" t="s">
        <v>96</v>
      </c>
      <c r="B41" s="52" t="s">
        <v>97</v>
      </c>
      <c r="C41" s="21" t="s">
        <v>100</v>
      </c>
      <c r="D41" s="21" t="s">
        <v>100</v>
      </c>
      <c r="E41" s="36">
        <v>240</v>
      </c>
      <c r="F41" s="36">
        <v>0</v>
      </c>
      <c r="G41" s="36"/>
      <c r="H41" s="36">
        <v>0</v>
      </c>
      <c r="I41" s="36">
        <f t="shared" si="2"/>
        <v>180000</v>
      </c>
      <c r="J41" s="36">
        <f t="shared" si="3"/>
        <v>144000</v>
      </c>
      <c r="K41" s="36">
        <v>144000</v>
      </c>
      <c r="L41" s="36">
        <v>0</v>
      </c>
      <c r="M41" s="36">
        <v>0</v>
      </c>
      <c r="N41" s="36">
        <v>18000</v>
      </c>
      <c r="O41" s="36">
        <f t="shared" si="4"/>
        <v>18000</v>
      </c>
      <c r="P41" s="36">
        <v>18000</v>
      </c>
      <c r="Q41" s="36">
        <v>0</v>
      </c>
      <c r="R41" s="36">
        <v>0</v>
      </c>
      <c r="S41" s="36">
        <v>0</v>
      </c>
      <c r="T41" s="36">
        <v>131700</v>
      </c>
      <c r="U41" s="36">
        <v>0</v>
      </c>
      <c r="V41" s="36">
        <v>18000</v>
      </c>
      <c r="W41" s="36">
        <v>113700</v>
      </c>
      <c r="X41" s="36">
        <f t="shared" si="8"/>
        <v>29400</v>
      </c>
      <c r="Y41" s="36">
        <v>18000</v>
      </c>
      <c r="Z41" s="36">
        <v>11400</v>
      </c>
      <c r="AA41" s="60">
        <f t="shared" si="5"/>
        <v>18900</v>
      </c>
      <c r="AB41" s="53">
        <f t="shared" ref="AB41:AB104" si="9">T41+X41+AA41</f>
        <v>180000</v>
      </c>
      <c r="AC41" s="54">
        <f t="shared" ref="AC41:AC104" si="10">AB41-I41</f>
        <v>0</v>
      </c>
    </row>
    <row r="42" spans="1:29">
      <c r="A42" s="51" t="s">
        <v>96</v>
      </c>
      <c r="B42" s="52" t="s">
        <v>97</v>
      </c>
      <c r="C42" s="21" t="s">
        <v>101</v>
      </c>
      <c r="D42" s="21" t="s">
        <v>101</v>
      </c>
      <c r="E42" s="36">
        <v>551</v>
      </c>
      <c r="F42" s="36">
        <v>0</v>
      </c>
      <c r="G42" s="36"/>
      <c r="H42" s="36">
        <v>2</v>
      </c>
      <c r="I42" s="36">
        <f t="shared" si="2"/>
        <v>430750</v>
      </c>
      <c r="J42" s="36">
        <f t="shared" si="3"/>
        <v>330600</v>
      </c>
      <c r="K42" s="36">
        <v>330600</v>
      </c>
      <c r="L42" s="36">
        <v>0</v>
      </c>
      <c r="M42" s="36">
        <v>0</v>
      </c>
      <c r="N42" s="36">
        <v>41325</v>
      </c>
      <c r="O42" s="36">
        <f t="shared" si="4"/>
        <v>58825</v>
      </c>
      <c r="P42" s="36">
        <v>41325</v>
      </c>
      <c r="Q42" s="36">
        <v>0</v>
      </c>
      <c r="R42" s="36">
        <v>17500</v>
      </c>
      <c r="S42" s="36">
        <v>0</v>
      </c>
      <c r="T42" s="36">
        <v>319700</v>
      </c>
      <c r="U42" s="36">
        <v>17500</v>
      </c>
      <c r="V42" s="36">
        <v>41300</v>
      </c>
      <c r="W42" s="36">
        <v>260900</v>
      </c>
      <c r="X42" s="36">
        <f t="shared" si="8"/>
        <v>67525</v>
      </c>
      <c r="Y42" s="36">
        <v>41325</v>
      </c>
      <c r="Z42" s="36">
        <v>26200</v>
      </c>
      <c r="AA42" s="60">
        <f t="shared" si="5"/>
        <v>43525</v>
      </c>
      <c r="AB42" s="53">
        <f t="shared" si="9"/>
        <v>430750</v>
      </c>
      <c r="AC42" s="54">
        <f t="shared" si="10"/>
        <v>0</v>
      </c>
    </row>
    <row r="43" ht="15" spans="1:29">
      <c r="A43" s="51" t="e">
        <v>#N/A</v>
      </c>
      <c r="B43" s="61"/>
      <c r="C43" s="57" t="s">
        <v>102</v>
      </c>
      <c r="D43" s="57" t="s">
        <v>102</v>
      </c>
      <c r="E43" s="58">
        <f>SUM(E44:E50)</f>
        <v>2654</v>
      </c>
      <c r="F43" s="58">
        <f>SUM(F44:F50)</f>
        <v>0</v>
      </c>
      <c r="G43" s="58">
        <f>SUM(G44:G50)</f>
        <v>139</v>
      </c>
      <c r="H43" s="58">
        <f>SUM(H44:H50)</f>
        <v>9</v>
      </c>
      <c r="I43" s="58">
        <f t="shared" si="2"/>
        <v>2263500</v>
      </c>
      <c r="J43" s="58">
        <f t="shared" si="3"/>
        <v>1675800</v>
      </c>
      <c r="K43" s="58">
        <v>1592400</v>
      </c>
      <c r="L43" s="58">
        <v>0</v>
      </c>
      <c r="M43" s="58">
        <v>83400</v>
      </c>
      <c r="N43" s="58">
        <v>199050</v>
      </c>
      <c r="O43" s="58">
        <f t="shared" si="4"/>
        <v>388650</v>
      </c>
      <c r="P43" s="58">
        <v>199050</v>
      </c>
      <c r="Q43" s="58">
        <v>0</v>
      </c>
      <c r="R43" s="58">
        <v>78750</v>
      </c>
      <c r="S43" s="58">
        <v>110850</v>
      </c>
      <c r="T43" s="58">
        <v>1711600</v>
      </c>
      <c r="U43" s="58">
        <v>78800</v>
      </c>
      <c r="V43" s="58">
        <v>310100</v>
      </c>
      <c r="W43" s="58">
        <v>1322700</v>
      </c>
      <c r="X43" s="58">
        <f>SUM(X44:X50)</f>
        <v>344450</v>
      </c>
      <c r="Y43" s="58">
        <v>199050</v>
      </c>
      <c r="Z43" s="58">
        <v>145400</v>
      </c>
      <c r="AA43" s="58">
        <f t="shared" si="5"/>
        <v>207450</v>
      </c>
      <c r="AB43" s="58">
        <f t="shared" si="9"/>
        <v>2263500</v>
      </c>
      <c r="AC43" s="59">
        <f t="shared" si="10"/>
        <v>0</v>
      </c>
    </row>
    <row r="44" spans="1:29">
      <c r="A44" s="51" t="s">
        <v>103</v>
      </c>
      <c r="B44" s="52" t="s">
        <v>104</v>
      </c>
      <c r="C44" s="21" t="s">
        <v>104</v>
      </c>
      <c r="D44" s="21" t="s">
        <v>104</v>
      </c>
      <c r="E44" s="36">
        <v>546</v>
      </c>
      <c r="F44" s="36">
        <v>0</v>
      </c>
      <c r="G44" s="36"/>
      <c r="H44" s="36">
        <v>2</v>
      </c>
      <c r="I44" s="36">
        <f t="shared" si="2"/>
        <v>427000</v>
      </c>
      <c r="J44" s="36">
        <f t="shared" si="3"/>
        <v>327600</v>
      </c>
      <c r="K44" s="36">
        <v>327600</v>
      </c>
      <c r="L44" s="36">
        <v>0</v>
      </c>
      <c r="M44" s="36">
        <v>0</v>
      </c>
      <c r="N44" s="36">
        <v>40950</v>
      </c>
      <c r="O44" s="36">
        <f t="shared" si="4"/>
        <v>58450</v>
      </c>
      <c r="P44" s="36">
        <v>40950</v>
      </c>
      <c r="Q44" s="36">
        <v>0</v>
      </c>
      <c r="R44" s="36">
        <v>17500</v>
      </c>
      <c r="S44" s="36">
        <v>0</v>
      </c>
      <c r="T44" s="36">
        <v>317100</v>
      </c>
      <c r="U44" s="36">
        <v>17500</v>
      </c>
      <c r="V44" s="36">
        <v>41000</v>
      </c>
      <c r="W44" s="36">
        <v>258600</v>
      </c>
      <c r="X44" s="36">
        <f t="shared" si="8"/>
        <v>79550</v>
      </c>
      <c r="Y44" s="36">
        <v>40950</v>
      </c>
      <c r="Z44" s="36">
        <v>38600</v>
      </c>
      <c r="AA44" s="60">
        <f t="shared" si="5"/>
        <v>30350</v>
      </c>
      <c r="AB44" s="53">
        <f t="shared" si="9"/>
        <v>427000</v>
      </c>
      <c r="AC44" s="54">
        <f t="shared" si="10"/>
        <v>0</v>
      </c>
    </row>
    <row r="45" spans="1:29">
      <c r="A45" s="51" t="s">
        <v>103</v>
      </c>
      <c r="B45" s="52" t="s">
        <v>104</v>
      </c>
      <c r="C45" s="21" t="s">
        <v>105</v>
      </c>
      <c r="D45" s="21" t="s">
        <v>105</v>
      </c>
      <c r="E45" s="36">
        <v>720</v>
      </c>
      <c r="F45" s="36">
        <v>0</v>
      </c>
      <c r="G45" s="36"/>
      <c r="H45" s="36">
        <v>2</v>
      </c>
      <c r="I45" s="36">
        <f t="shared" si="2"/>
        <v>557500</v>
      </c>
      <c r="J45" s="36">
        <f t="shared" si="3"/>
        <v>432000</v>
      </c>
      <c r="K45" s="36">
        <v>432000</v>
      </c>
      <c r="L45" s="36">
        <v>0</v>
      </c>
      <c r="M45" s="36">
        <v>0</v>
      </c>
      <c r="N45" s="36">
        <v>54000</v>
      </c>
      <c r="O45" s="36">
        <f t="shared" si="4"/>
        <v>71500</v>
      </c>
      <c r="P45" s="36">
        <v>54000</v>
      </c>
      <c r="Q45" s="36">
        <v>0</v>
      </c>
      <c r="R45" s="36">
        <v>17500</v>
      </c>
      <c r="S45" s="36">
        <v>0</v>
      </c>
      <c r="T45" s="36">
        <v>412500</v>
      </c>
      <c r="U45" s="36">
        <v>17500</v>
      </c>
      <c r="V45" s="36">
        <v>54000</v>
      </c>
      <c r="W45" s="36">
        <v>341000</v>
      </c>
      <c r="X45" s="36">
        <f t="shared" si="8"/>
        <v>88200</v>
      </c>
      <c r="Y45" s="36">
        <v>54000</v>
      </c>
      <c r="Z45" s="36">
        <v>34200</v>
      </c>
      <c r="AA45" s="60">
        <f t="shared" si="5"/>
        <v>56800</v>
      </c>
      <c r="AB45" s="53">
        <f t="shared" si="9"/>
        <v>557500</v>
      </c>
      <c r="AC45" s="54">
        <f t="shared" si="10"/>
        <v>0</v>
      </c>
    </row>
    <row r="46" spans="1:29">
      <c r="A46" s="51" t="s">
        <v>103</v>
      </c>
      <c r="B46" s="52" t="s">
        <v>104</v>
      </c>
      <c r="C46" s="21" t="s">
        <v>106</v>
      </c>
      <c r="D46" s="21" t="s">
        <v>106</v>
      </c>
      <c r="E46" s="36">
        <v>601</v>
      </c>
      <c r="F46" s="36">
        <v>0</v>
      </c>
      <c r="G46" s="36"/>
      <c r="H46" s="36">
        <v>0</v>
      </c>
      <c r="I46" s="36">
        <f t="shared" si="2"/>
        <v>450750</v>
      </c>
      <c r="J46" s="36">
        <f t="shared" si="3"/>
        <v>360600</v>
      </c>
      <c r="K46" s="36">
        <v>360600</v>
      </c>
      <c r="L46" s="36">
        <v>0</v>
      </c>
      <c r="M46" s="36">
        <v>0</v>
      </c>
      <c r="N46" s="36">
        <v>45075</v>
      </c>
      <c r="O46" s="36">
        <f t="shared" si="4"/>
        <v>45075</v>
      </c>
      <c r="P46" s="36">
        <v>45075</v>
      </c>
      <c r="Q46" s="36">
        <v>0</v>
      </c>
      <c r="R46" s="36">
        <v>0</v>
      </c>
      <c r="S46" s="36">
        <v>0</v>
      </c>
      <c r="T46" s="36">
        <v>329700</v>
      </c>
      <c r="U46" s="36">
        <v>0</v>
      </c>
      <c r="V46" s="36">
        <v>45100</v>
      </c>
      <c r="W46" s="36">
        <v>284600</v>
      </c>
      <c r="X46" s="36">
        <f t="shared" si="8"/>
        <v>73675</v>
      </c>
      <c r="Y46" s="36">
        <v>45075</v>
      </c>
      <c r="Z46" s="36">
        <v>28600</v>
      </c>
      <c r="AA46" s="60">
        <f t="shared" si="5"/>
        <v>47375</v>
      </c>
      <c r="AB46" s="53">
        <f t="shared" si="9"/>
        <v>450750</v>
      </c>
      <c r="AC46" s="54">
        <f t="shared" si="10"/>
        <v>0</v>
      </c>
    </row>
    <row r="47" spans="1:29">
      <c r="A47" s="51" t="s">
        <v>103</v>
      </c>
      <c r="B47" s="52" t="s">
        <v>104</v>
      </c>
      <c r="C47" s="21" t="s">
        <v>107</v>
      </c>
      <c r="D47" s="21" t="s">
        <v>107</v>
      </c>
      <c r="E47" s="36">
        <v>154</v>
      </c>
      <c r="F47" s="36">
        <v>0</v>
      </c>
      <c r="G47" s="36">
        <v>46</v>
      </c>
      <c r="H47" s="36">
        <v>0</v>
      </c>
      <c r="I47" s="36">
        <f t="shared" si="2"/>
        <v>180000</v>
      </c>
      <c r="J47" s="36">
        <f t="shared" si="3"/>
        <v>120000</v>
      </c>
      <c r="K47" s="36">
        <v>92400</v>
      </c>
      <c r="L47" s="36">
        <v>0</v>
      </c>
      <c r="M47" s="36">
        <v>27600</v>
      </c>
      <c r="N47" s="36">
        <v>11550</v>
      </c>
      <c r="O47" s="36">
        <f t="shared" si="4"/>
        <v>48450</v>
      </c>
      <c r="P47" s="36">
        <v>11550</v>
      </c>
      <c r="Q47" s="36">
        <v>0</v>
      </c>
      <c r="R47" s="36">
        <v>0</v>
      </c>
      <c r="S47" s="36">
        <v>36900</v>
      </c>
      <c r="T47" s="36">
        <v>143200</v>
      </c>
      <c r="U47" s="36">
        <v>0</v>
      </c>
      <c r="V47" s="36">
        <v>48500</v>
      </c>
      <c r="W47" s="36">
        <v>94700</v>
      </c>
      <c r="X47" s="36">
        <f t="shared" si="8"/>
        <v>21050</v>
      </c>
      <c r="Y47" s="36">
        <v>11550</v>
      </c>
      <c r="Z47" s="36">
        <v>9500</v>
      </c>
      <c r="AA47" s="60">
        <f t="shared" si="5"/>
        <v>15750</v>
      </c>
      <c r="AB47" s="53">
        <f t="shared" si="9"/>
        <v>180000</v>
      </c>
      <c r="AC47" s="54">
        <f t="shared" si="10"/>
        <v>0</v>
      </c>
    </row>
    <row r="48" spans="1:29">
      <c r="A48" s="51" t="s">
        <v>103</v>
      </c>
      <c r="B48" s="52" t="s">
        <v>104</v>
      </c>
      <c r="C48" s="21" t="s">
        <v>108</v>
      </c>
      <c r="D48" s="21" t="s">
        <v>108</v>
      </c>
      <c r="E48" s="36">
        <v>158</v>
      </c>
      <c r="F48" s="36">
        <v>0</v>
      </c>
      <c r="G48" s="36">
        <v>42</v>
      </c>
      <c r="H48" s="36">
        <v>1</v>
      </c>
      <c r="I48" s="36">
        <f t="shared" si="2"/>
        <v>188750</v>
      </c>
      <c r="J48" s="36">
        <f t="shared" si="3"/>
        <v>120000</v>
      </c>
      <c r="K48" s="36">
        <v>94800</v>
      </c>
      <c r="L48" s="36">
        <v>0</v>
      </c>
      <c r="M48" s="36">
        <v>25200</v>
      </c>
      <c r="N48" s="36">
        <v>11850</v>
      </c>
      <c r="O48" s="36">
        <f t="shared" si="4"/>
        <v>56900</v>
      </c>
      <c r="P48" s="36">
        <v>11850</v>
      </c>
      <c r="Q48" s="36">
        <v>0</v>
      </c>
      <c r="R48" s="36">
        <v>8750</v>
      </c>
      <c r="S48" s="36">
        <v>36300</v>
      </c>
      <c r="T48" s="36">
        <v>151700</v>
      </c>
      <c r="U48" s="36">
        <v>8800</v>
      </c>
      <c r="V48" s="36">
        <v>48200</v>
      </c>
      <c r="W48" s="36">
        <v>94700</v>
      </c>
      <c r="X48" s="36">
        <f t="shared" si="8"/>
        <v>21350</v>
      </c>
      <c r="Y48" s="36">
        <v>11850</v>
      </c>
      <c r="Z48" s="36">
        <v>9500</v>
      </c>
      <c r="AA48" s="60">
        <f t="shared" si="5"/>
        <v>15700</v>
      </c>
      <c r="AB48" s="53">
        <f t="shared" si="9"/>
        <v>188750</v>
      </c>
      <c r="AC48" s="54">
        <f t="shared" si="10"/>
        <v>0</v>
      </c>
    </row>
    <row r="49" spans="1:29">
      <c r="A49" s="51" t="s">
        <v>103</v>
      </c>
      <c r="B49" s="52" t="s">
        <v>104</v>
      </c>
      <c r="C49" s="21" t="s">
        <v>109</v>
      </c>
      <c r="D49" s="21" t="s">
        <v>109</v>
      </c>
      <c r="E49" s="36">
        <v>326</v>
      </c>
      <c r="F49" s="36">
        <v>0</v>
      </c>
      <c r="G49" s="36"/>
      <c r="H49" s="36">
        <v>2</v>
      </c>
      <c r="I49" s="36">
        <f t="shared" si="2"/>
        <v>262000</v>
      </c>
      <c r="J49" s="36">
        <f t="shared" si="3"/>
        <v>195600</v>
      </c>
      <c r="K49" s="36">
        <v>195600</v>
      </c>
      <c r="L49" s="36">
        <v>0</v>
      </c>
      <c r="M49" s="36">
        <v>0</v>
      </c>
      <c r="N49" s="36">
        <v>24450</v>
      </c>
      <c r="O49" s="36">
        <f t="shared" si="4"/>
        <v>41950</v>
      </c>
      <c r="P49" s="36">
        <v>24450</v>
      </c>
      <c r="Q49" s="36">
        <v>0</v>
      </c>
      <c r="R49" s="36">
        <v>17500</v>
      </c>
      <c r="S49" s="36">
        <v>0</v>
      </c>
      <c r="T49" s="36">
        <v>196400</v>
      </c>
      <c r="U49" s="36">
        <v>17500</v>
      </c>
      <c r="V49" s="36">
        <v>24500</v>
      </c>
      <c r="W49" s="36">
        <v>154400</v>
      </c>
      <c r="X49" s="36">
        <f t="shared" si="8"/>
        <v>39950</v>
      </c>
      <c r="Y49" s="36">
        <v>24450</v>
      </c>
      <c r="Z49" s="36">
        <v>15500</v>
      </c>
      <c r="AA49" s="60">
        <f t="shared" si="5"/>
        <v>25650</v>
      </c>
      <c r="AB49" s="53">
        <f t="shared" si="9"/>
        <v>262000</v>
      </c>
      <c r="AC49" s="54">
        <f t="shared" si="10"/>
        <v>0</v>
      </c>
    </row>
    <row r="50" spans="1:29">
      <c r="A50" s="51" t="s">
        <v>103</v>
      </c>
      <c r="B50" s="52" t="s">
        <v>104</v>
      </c>
      <c r="C50" s="21" t="s">
        <v>110</v>
      </c>
      <c r="D50" s="21" t="s">
        <v>110</v>
      </c>
      <c r="E50" s="36">
        <v>149</v>
      </c>
      <c r="F50" s="36">
        <v>0</v>
      </c>
      <c r="G50" s="36">
        <v>51</v>
      </c>
      <c r="H50" s="36">
        <v>2</v>
      </c>
      <c r="I50" s="36">
        <f t="shared" si="2"/>
        <v>197500</v>
      </c>
      <c r="J50" s="36">
        <f t="shared" si="3"/>
        <v>120000</v>
      </c>
      <c r="K50" s="36">
        <v>89400</v>
      </c>
      <c r="L50" s="36">
        <v>0</v>
      </c>
      <c r="M50" s="36">
        <v>30600</v>
      </c>
      <c r="N50" s="36">
        <v>11175</v>
      </c>
      <c r="O50" s="36">
        <f t="shared" si="4"/>
        <v>66325</v>
      </c>
      <c r="P50" s="36">
        <v>11175</v>
      </c>
      <c r="Q50" s="36">
        <v>0</v>
      </c>
      <c r="R50" s="36">
        <v>17500</v>
      </c>
      <c r="S50" s="36">
        <v>37650</v>
      </c>
      <c r="T50" s="36">
        <v>161000</v>
      </c>
      <c r="U50" s="36">
        <v>17500</v>
      </c>
      <c r="V50" s="36">
        <v>48800</v>
      </c>
      <c r="W50" s="36">
        <v>94700</v>
      </c>
      <c r="X50" s="36">
        <f t="shared" si="8"/>
        <v>20675</v>
      </c>
      <c r="Y50" s="36">
        <v>11175</v>
      </c>
      <c r="Z50" s="36">
        <v>9500</v>
      </c>
      <c r="AA50" s="60">
        <f t="shared" si="5"/>
        <v>15825</v>
      </c>
      <c r="AB50" s="53">
        <f t="shared" si="9"/>
        <v>197500</v>
      </c>
      <c r="AC50" s="54">
        <f t="shared" si="10"/>
        <v>0</v>
      </c>
    </row>
    <row r="51" s="40" customFormat="1" ht="15" spans="1:29">
      <c r="A51" s="62" t="e">
        <v>#N/A</v>
      </c>
      <c r="B51" s="63"/>
      <c r="C51" s="57" t="s">
        <v>111</v>
      </c>
      <c r="D51" s="57" t="s">
        <v>111</v>
      </c>
      <c r="E51" s="58">
        <f>SUM(E52:E56)</f>
        <v>1958</v>
      </c>
      <c r="F51" s="58">
        <f>SUM(F52:F56)</f>
        <v>0</v>
      </c>
      <c r="G51" s="58">
        <f>SUM(G52:G56)</f>
        <v>0</v>
      </c>
      <c r="H51" s="58">
        <f>SUM(H52:H56)</f>
        <v>5</v>
      </c>
      <c r="I51" s="58">
        <f t="shared" si="2"/>
        <v>1512250</v>
      </c>
      <c r="J51" s="58">
        <f t="shared" si="3"/>
        <v>1174800</v>
      </c>
      <c r="K51" s="58">
        <v>1174800</v>
      </c>
      <c r="L51" s="58">
        <v>0</v>
      </c>
      <c r="M51" s="58">
        <v>0</v>
      </c>
      <c r="N51" s="58">
        <v>146850</v>
      </c>
      <c r="O51" s="58">
        <f t="shared" si="4"/>
        <v>190600</v>
      </c>
      <c r="P51" s="58">
        <v>146850</v>
      </c>
      <c r="Q51" s="58">
        <v>0</v>
      </c>
      <c r="R51" s="58">
        <v>43750</v>
      </c>
      <c r="S51" s="58">
        <v>0</v>
      </c>
      <c r="T51" s="58">
        <v>1118000</v>
      </c>
      <c r="U51" s="58">
        <v>43800</v>
      </c>
      <c r="V51" s="58">
        <v>146900</v>
      </c>
      <c r="W51" s="58">
        <v>927300</v>
      </c>
      <c r="X51" s="58">
        <f>SUM(X52:X56)</f>
        <v>248750</v>
      </c>
      <c r="Y51" s="58">
        <v>146850</v>
      </c>
      <c r="Z51" s="58">
        <v>101900</v>
      </c>
      <c r="AA51" s="64">
        <f t="shared" si="5"/>
        <v>145500</v>
      </c>
      <c r="AB51" s="65">
        <f t="shared" si="9"/>
        <v>1512250</v>
      </c>
      <c r="AC51" s="66">
        <f t="shared" si="10"/>
        <v>0</v>
      </c>
    </row>
    <row r="52" spans="1:29">
      <c r="A52" s="51" t="s">
        <v>112</v>
      </c>
      <c r="B52" s="52" t="s">
        <v>113</v>
      </c>
      <c r="C52" s="21" t="s">
        <v>113</v>
      </c>
      <c r="D52" s="21" t="s">
        <v>113</v>
      </c>
      <c r="E52" s="36">
        <v>402</v>
      </c>
      <c r="F52" s="36">
        <v>0</v>
      </c>
      <c r="G52" s="36"/>
      <c r="H52" s="36">
        <v>0</v>
      </c>
      <c r="I52" s="36">
        <f t="shared" si="2"/>
        <v>301500</v>
      </c>
      <c r="J52" s="36">
        <f t="shared" si="3"/>
        <v>241200</v>
      </c>
      <c r="K52" s="36">
        <v>241200</v>
      </c>
      <c r="L52" s="36">
        <v>0</v>
      </c>
      <c r="M52" s="36">
        <v>0</v>
      </c>
      <c r="N52" s="36">
        <v>30150</v>
      </c>
      <c r="O52" s="36">
        <f t="shared" si="4"/>
        <v>30150</v>
      </c>
      <c r="P52" s="36">
        <v>30150</v>
      </c>
      <c r="Q52" s="36">
        <v>0</v>
      </c>
      <c r="R52" s="36">
        <v>0</v>
      </c>
      <c r="S52" s="36">
        <v>0</v>
      </c>
      <c r="T52" s="36">
        <v>220600</v>
      </c>
      <c r="U52" s="36">
        <v>0</v>
      </c>
      <c r="V52" s="36">
        <v>30200</v>
      </c>
      <c r="W52" s="36">
        <v>190400</v>
      </c>
      <c r="X52" s="36">
        <f t="shared" si="8"/>
        <v>58150</v>
      </c>
      <c r="Y52" s="36">
        <v>30150</v>
      </c>
      <c r="Z52" s="36">
        <v>28000</v>
      </c>
      <c r="AA52" s="60">
        <f t="shared" si="5"/>
        <v>22750</v>
      </c>
      <c r="AB52" s="53">
        <f t="shared" si="9"/>
        <v>301500</v>
      </c>
      <c r="AC52" s="54">
        <f t="shared" si="10"/>
        <v>0</v>
      </c>
    </row>
    <row r="53" spans="1:29">
      <c r="A53" s="51" t="s">
        <v>112</v>
      </c>
      <c r="B53" s="52" t="s">
        <v>113</v>
      </c>
      <c r="C53" s="21" t="s">
        <v>114</v>
      </c>
      <c r="D53" s="21" t="s">
        <v>114</v>
      </c>
      <c r="E53" s="36">
        <v>334</v>
      </c>
      <c r="F53" s="36">
        <v>0</v>
      </c>
      <c r="G53" s="36"/>
      <c r="H53" s="36">
        <v>3</v>
      </c>
      <c r="I53" s="36">
        <f t="shared" si="2"/>
        <v>276750</v>
      </c>
      <c r="J53" s="36">
        <f t="shared" si="3"/>
        <v>200400</v>
      </c>
      <c r="K53" s="36">
        <v>200400</v>
      </c>
      <c r="L53" s="36">
        <v>0</v>
      </c>
      <c r="M53" s="36">
        <v>0</v>
      </c>
      <c r="N53" s="36">
        <v>25050</v>
      </c>
      <c r="O53" s="36">
        <f t="shared" si="4"/>
        <v>51300</v>
      </c>
      <c r="P53" s="36">
        <v>25050</v>
      </c>
      <c r="Q53" s="36">
        <v>0</v>
      </c>
      <c r="R53" s="36">
        <v>26250</v>
      </c>
      <c r="S53" s="36">
        <v>0</v>
      </c>
      <c r="T53" s="36">
        <v>209600</v>
      </c>
      <c r="U53" s="36">
        <v>26300</v>
      </c>
      <c r="V53" s="36">
        <v>25100</v>
      </c>
      <c r="W53" s="36">
        <v>158200</v>
      </c>
      <c r="X53" s="36">
        <f t="shared" si="8"/>
        <v>40950</v>
      </c>
      <c r="Y53" s="36">
        <v>25050</v>
      </c>
      <c r="Z53" s="36">
        <v>15900</v>
      </c>
      <c r="AA53" s="60">
        <f t="shared" si="5"/>
        <v>26200</v>
      </c>
      <c r="AB53" s="53">
        <f t="shared" si="9"/>
        <v>276750</v>
      </c>
      <c r="AC53" s="54">
        <f t="shared" si="10"/>
        <v>0</v>
      </c>
    </row>
    <row r="54" spans="1:29">
      <c r="A54" s="51" t="s">
        <v>112</v>
      </c>
      <c r="B54" s="52" t="s">
        <v>113</v>
      </c>
      <c r="C54" s="21" t="s">
        <v>115</v>
      </c>
      <c r="D54" s="21" t="s">
        <v>115</v>
      </c>
      <c r="E54" s="36">
        <v>735</v>
      </c>
      <c r="F54" s="36">
        <v>0</v>
      </c>
      <c r="G54" s="36"/>
      <c r="H54" s="36">
        <v>2</v>
      </c>
      <c r="I54" s="36">
        <f t="shared" si="2"/>
        <v>568750</v>
      </c>
      <c r="J54" s="36">
        <f t="shared" si="3"/>
        <v>441000</v>
      </c>
      <c r="K54" s="36">
        <v>441000</v>
      </c>
      <c r="L54" s="36">
        <v>0</v>
      </c>
      <c r="M54" s="36">
        <v>0</v>
      </c>
      <c r="N54" s="36">
        <v>55125</v>
      </c>
      <c r="O54" s="36">
        <f t="shared" si="4"/>
        <v>72625</v>
      </c>
      <c r="P54" s="36">
        <v>55125</v>
      </c>
      <c r="Q54" s="36">
        <v>0</v>
      </c>
      <c r="R54" s="36">
        <v>17500</v>
      </c>
      <c r="S54" s="36">
        <v>0</v>
      </c>
      <c r="T54" s="36">
        <v>420700</v>
      </c>
      <c r="U54" s="36">
        <v>17500</v>
      </c>
      <c r="V54" s="36">
        <v>55100</v>
      </c>
      <c r="W54" s="36">
        <v>348100</v>
      </c>
      <c r="X54" s="36">
        <f t="shared" si="8"/>
        <v>90025</v>
      </c>
      <c r="Y54" s="36">
        <v>55125</v>
      </c>
      <c r="Z54" s="36">
        <v>34900</v>
      </c>
      <c r="AA54" s="60">
        <f t="shared" si="5"/>
        <v>58025</v>
      </c>
      <c r="AB54" s="53">
        <f t="shared" si="9"/>
        <v>568750</v>
      </c>
      <c r="AC54" s="54">
        <f t="shared" si="10"/>
        <v>0</v>
      </c>
    </row>
    <row r="55" spans="1:29">
      <c r="A55" s="51" t="s">
        <v>112</v>
      </c>
      <c r="B55" s="52" t="s">
        <v>113</v>
      </c>
      <c r="C55" s="21" t="s">
        <v>116</v>
      </c>
      <c r="D55" s="21" t="s">
        <v>116</v>
      </c>
      <c r="E55" s="36">
        <v>204</v>
      </c>
      <c r="F55" s="36">
        <v>0</v>
      </c>
      <c r="G55" s="36"/>
      <c r="H55" s="36">
        <v>0</v>
      </c>
      <c r="I55" s="36">
        <f t="shared" si="2"/>
        <v>153000</v>
      </c>
      <c r="J55" s="36">
        <f t="shared" si="3"/>
        <v>122400</v>
      </c>
      <c r="K55" s="36">
        <v>122400</v>
      </c>
      <c r="L55" s="36">
        <v>0</v>
      </c>
      <c r="M55" s="36">
        <v>0</v>
      </c>
      <c r="N55" s="36">
        <v>15300</v>
      </c>
      <c r="O55" s="36">
        <f t="shared" si="4"/>
        <v>15300</v>
      </c>
      <c r="P55" s="36">
        <v>15300</v>
      </c>
      <c r="Q55" s="36">
        <v>0</v>
      </c>
      <c r="R55" s="36">
        <v>0</v>
      </c>
      <c r="S55" s="36">
        <v>0</v>
      </c>
      <c r="T55" s="36">
        <v>111900</v>
      </c>
      <c r="U55" s="36">
        <v>0</v>
      </c>
      <c r="V55" s="36">
        <v>15300</v>
      </c>
      <c r="W55" s="36">
        <v>96600</v>
      </c>
      <c r="X55" s="36">
        <f t="shared" si="8"/>
        <v>25000</v>
      </c>
      <c r="Y55" s="36">
        <v>15300</v>
      </c>
      <c r="Z55" s="36">
        <v>9700</v>
      </c>
      <c r="AA55" s="60">
        <f t="shared" si="5"/>
        <v>16100</v>
      </c>
      <c r="AB55" s="53">
        <f t="shared" si="9"/>
        <v>153000</v>
      </c>
      <c r="AC55" s="54">
        <f t="shared" si="10"/>
        <v>0</v>
      </c>
    </row>
    <row r="56" spans="1:29">
      <c r="A56" s="51" t="s">
        <v>112</v>
      </c>
      <c r="B56" s="52" t="s">
        <v>113</v>
      </c>
      <c r="C56" s="21" t="s">
        <v>117</v>
      </c>
      <c r="D56" s="21" t="s">
        <v>117</v>
      </c>
      <c r="E56" s="36">
        <v>283</v>
      </c>
      <c r="F56" s="36">
        <v>0</v>
      </c>
      <c r="G56" s="36"/>
      <c r="H56" s="36">
        <v>0</v>
      </c>
      <c r="I56" s="36">
        <f t="shared" si="2"/>
        <v>212250</v>
      </c>
      <c r="J56" s="36">
        <f t="shared" si="3"/>
        <v>169800</v>
      </c>
      <c r="K56" s="36">
        <v>169800</v>
      </c>
      <c r="L56" s="36">
        <v>0</v>
      </c>
      <c r="M56" s="36">
        <v>0</v>
      </c>
      <c r="N56" s="36">
        <v>21225</v>
      </c>
      <c r="O56" s="36">
        <f t="shared" si="4"/>
        <v>21225</v>
      </c>
      <c r="P56" s="36">
        <v>21225</v>
      </c>
      <c r="Q56" s="36">
        <v>0</v>
      </c>
      <c r="R56" s="36">
        <v>0</v>
      </c>
      <c r="S56" s="36">
        <v>0</v>
      </c>
      <c r="T56" s="36">
        <v>155200</v>
      </c>
      <c r="U56" s="36">
        <v>0</v>
      </c>
      <c r="V56" s="36">
        <v>21200</v>
      </c>
      <c r="W56" s="36">
        <v>134000</v>
      </c>
      <c r="X56" s="36">
        <f t="shared" si="8"/>
        <v>34625</v>
      </c>
      <c r="Y56" s="36">
        <v>21225</v>
      </c>
      <c r="Z56" s="36">
        <v>13400</v>
      </c>
      <c r="AA56" s="60">
        <f t="shared" si="5"/>
        <v>22425</v>
      </c>
      <c r="AB56" s="53">
        <f t="shared" si="9"/>
        <v>212250</v>
      </c>
      <c r="AC56" s="54">
        <f t="shared" si="10"/>
        <v>0</v>
      </c>
    </row>
    <row r="57" s="40" customFormat="1" ht="15" spans="1:29">
      <c r="A57" s="62" t="e">
        <v>#N/A</v>
      </c>
      <c r="B57" s="63"/>
      <c r="C57" s="57" t="s">
        <v>118</v>
      </c>
      <c r="D57" s="57" t="s">
        <v>118</v>
      </c>
      <c r="E57" s="58">
        <f>SUM(E58:E64)</f>
        <v>3862</v>
      </c>
      <c r="F57" s="58">
        <f>SUM(F58:F64)</f>
        <v>0</v>
      </c>
      <c r="G57" s="58">
        <f>SUM(G58:G64)</f>
        <v>9</v>
      </c>
      <c r="H57" s="58">
        <f>SUM(H58:H64)</f>
        <v>22</v>
      </c>
      <c r="I57" s="58">
        <f t="shared" si="2"/>
        <v>3125750</v>
      </c>
      <c r="J57" s="58">
        <f t="shared" si="3"/>
        <v>2322600</v>
      </c>
      <c r="K57" s="58">
        <v>2317200</v>
      </c>
      <c r="L57" s="58">
        <v>0</v>
      </c>
      <c r="M57" s="58">
        <v>5400</v>
      </c>
      <c r="N57" s="58">
        <v>289650</v>
      </c>
      <c r="O57" s="58">
        <f t="shared" si="4"/>
        <v>513500</v>
      </c>
      <c r="P57" s="58">
        <v>289650</v>
      </c>
      <c r="Q57" s="58">
        <v>0</v>
      </c>
      <c r="R57" s="58">
        <v>192500</v>
      </c>
      <c r="S57" s="58">
        <v>31350</v>
      </c>
      <c r="T57" s="58">
        <v>2347000</v>
      </c>
      <c r="U57" s="58">
        <v>192600</v>
      </c>
      <c r="V57" s="58">
        <v>321200</v>
      </c>
      <c r="W57" s="58">
        <v>1833200</v>
      </c>
      <c r="X57" s="58">
        <f>SUM(X58:X64)</f>
        <v>491150</v>
      </c>
      <c r="Y57" s="58">
        <v>289650</v>
      </c>
      <c r="Z57" s="58">
        <v>201500</v>
      </c>
      <c r="AA57" s="64">
        <f t="shared" si="5"/>
        <v>287600</v>
      </c>
      <c r="AB57" s="65">
        <f t="shared" si="9"/>
        <v>3125750</v>
      </c>
      <c r="AC57" s="66">
        <f t="shared" si="10"/>
        <v>0</v>
      </c>
    </row>
    <row r="58" spans="1:29">
      <c r="A58" s="51" t="s">
        <v>119</v>
      </c>
      <c r="B58" s="52" t="s">
        <v>120</v>
      </c>
      <c r="C58" s="21" t="s">
        <v>120</v>
      </c>
      <c r="D58" s="21" t="s">
        <v>120</v>
      </c>
      <c r="E58" s="36">
        <v>1576</v>
      </c>
      <c r="F58" s="36">
        <v>0</v>
      </c>
      <c r="G58" s="36"/>
      <c r="H58" s="36">
        <v>6</v>
      </c>
      <c r="I58" s="36">
        <f t="shared" si="2"/>
        <v>1234500</v>
      </c>
      <c r="J58" s="36">
        <f t="shared" si="3"/>
        <v>945600</v>
      </c>
      <c r="K58" s="36">
        <v>945600</v>
      </c>
      <c r="L58" s="36">
        <v>0</v>
      </c>
      <c r="M58" s="36">
        <v>0</v>
      </c>
      <c r="N58" s="36">
        <v>118200</v>
      </c>
      <c r="O58" s="36">
        <f t="shared" si="4"/>
        <v>170700</v>
      </c>
      <c r="P58" s="36">
        <v>118200</v>
      </c>
      <c r="Q58" s="36">
        <v>0</v>
      </c>
      <c r="R58" s="36">
        <v>52500</v>
      </c>
      <c r="S58" s="36">
        <v>0</v>
      </c>
      <c r="T58" s="36">
        <v>917000</v>
      </c>
      <c r="U58" s="36">
        <v>52500</v>
      </c>
      <c r="V58" s="36">
        <v>118200</v>
      </c>
      <c r="W58" s="36">
        <v>746300</v>
      </c>
      <c r="X58" s="36">
        <f t="shared" ref="X58:X64" si="11">Y58+Z58</f>
        <v>210600</v>
      </c>
      <c r="Y58" s="36">
        <v>118200</v>
      </c>
      <c r="Z58" s="36">
        <v>92400</v>
      </c>
      <c r="AA58" s="60">
        <f t="shared" si="5"/>
        <v>106900</v>
      </c>
      <c r="AB58" s="53">
        <f t="shared" si="9"/>
        <v>1234500</v>
      </c>
      <c r="AC58" s="54">
        <f t="shared" si="10"/>
        <v>0</v>
      </c>
    </row>
    <row r="59" spans="1:29">
      <c r="A59" s="51" t="s">
        <v>119</v>
      </c>
      <c r="B59" s="52" t="s">
        <v>120</v>
      </c>
      <c r="C59" s="21" t="s">
        <v>121</v>
      </c>
      <c r="D59" s="21" t="s">
        <v>121</v>
      </c>
      <c r="E59" s="36">
        <v>1006</v>
      </c>
      <c r="F59" s="36">
        <v>0</v>
      </c>
      <c r="G59" s="36"/>
      <c r="H59" s="36">
        <v>5</v>
      </c>
      <c r="I59" s="36">
        <f t="shared" si="2"/>
        <v>798250</v>
      </c>
      <c r="J59" s="36">
        <f t="shared" si="3"/>
        <v>603600</v>
      </c>
      <c r="K59" s="36">
        <v>603600</v>
      </c>
      <c r="L59" s="36">
        <v>0</v>
      </c>
      <c r="M59" s="36">
        <v>0</v>
      </c>
      <c r="N59" s="36">
        <v>75450</v>
      </c>
      <c r="O59" s="36">
        <f t="shared" si="4"/>
        <v>119200</v>
      </c>
      <c r="P59" s="36">
        <v>75450</v>
      </c>
      <c r="Q59" s="36">
        <v>0</v>
      </c>
      <c r="R59" s="36">
        <v>43750</v>
      </c>
      <c r="S59" s="36">
        <v>0</v>
      </c>
      <c r="T59" s="36">
        <v>595700</v>
      </c>
      <c r="U59" s="36">
        <v>43800</v>
      </c>
      <c r="V59" s="36">
        <v>75500</v>
      </c>
      <c r="W59" s="36">
        <v>476400</v>
      </c>
      <c r="X59" s="36">
        <f t="shared" si="11"/>
        <v>123250</v>
      </c>
      <c r="Y59" s="36">
        <v>75450</v>
      </c>
      <c r="Z59" s="36">
        <v>47800</v>
      </c>
      <c r="AA59" s="60">
        <f t="shared" si="5"/>
        <v>79300</v>
      </c>
      <c r="AB59" s="53">
        <f t="shared" si="9"/>
        <v>798250</v>
      </c>
      <c r="AC59" s="54">
        <f t="shared" si="10"/>
        <v>0</v>
      </c>
    </row>
    <row r="60" spans="1:29">
      <c r="A60" s="51" t="s">
        <v>119</v>
      </c>
      <c r="B60" s="52" t="s">
        <v>120</v>
      </c>
      <c r="C60" s="21" t="s">
        <v>122</v>
      </c>
      <c r="D60" s="21" t="s">
        <v>122</v>
      </c>
      <c r="E60" s="36">
        <v>191</v>
      </c>
      <c r="F60" s="36">
        <v>0</v>
      </c>
      <c r="G60" s="36">
        <v>9</v>
      </c>
      <c r="H60" s="36">
        <v>2</v>
      </c>
      <c r="I60" s="36">
        <f t="shared" si="2"/>
        <v>197500</v>
      </c>
      <c r="J60" s="36">
        <f t="shared" si="3"/>
        <v>120000</v>
      </c>
      <c r="K60" s="36">
        <v>114600</v>
      </c>
      <c r="L60" s="36">
        <v>0</v>
      </c>
      <c r="M60" s="36">
        <v>5400</v>
      </c>
      <c r="N60" s="36">
        <v>14325</v>
      </c>
      <c r="O60" s="36">
        <f t="shared" si="4"/>
        <v>63175</v>
      </c>
      <c r="P60" s="36">
        <v>14325</v>
      </c>
      <c r="Q60" s="36">
        <v>0</v>
      </c>
      <c r="R60" s="36">
        <v>17500</v>
      </c>
      <c r="S60" s="36">
        <v>31350</v>
      </c>
      <c r="T60" s="36">
        <v>157900</v>
      </c>
      <c r="U60" s="36">
        <v>17500</v>
      </c>
      <c r="V60" s="36">
        <v>45700</v>
      </c>
      <c r="W60" s="36">
        <v>94700</v>
      </c>
      <c r="X60" s="36">
        <f t="shared" si="11"/>
        <v>23825</v>
      </c>
      <c r="Y60" s="36">
        <v>14325</v>
      </c>
      <c r="Z60" s="36">
        <v>9500</v>
      </c>
      <c r="AA60" s="60">
        <f t="shared" si="5"/>
        <v>15775</v>
      </c>
      <c r="AB60" s="53">
        <f t="shared" si="9"/>
        <v>197500</v>
      </c>
      <c r="AC60" s="54">
        <f t="shared" si="10"/>
        <v>0</v>
      </c>
    </row>
    <row r="61" spans="1:29">
      <c r="A61" s="51" t="s">
        <v>119</v>
      </c>
      <c r="B61" s="52" t="s">
        <v>120</v>
      </c>
      <c r="C61" s="21" t="s">
        <v>123</v>
      </c>
      <c r="D61" s="21" t="s">
        <v>123</v>
      </c>
      <c r="E61" s="36">
        <v>258</v>
      </c>
      <c r="F61" s="36">
        <v>0</v>
      </c>
      <c r="G61" s="36"/>
      <c r="H61" s="36">
        <v>4</v>
      </c>
      <c r="I61" s="36">
        <f t="shared" si="2"/>
        <v>228500</v>
      </c>
      <c r="J61" s="36">
        <f t="shared" si="3"/>
        <v>154800</v>
      </c>
      <c r="K61" s="36">
        <v>154800</v>
      </c>
      <c r="L61" s="36">
        <v>0</v>
      </c>
      <c r="M61" s="36">
        <v>0</v>
      </c>
      <c r="N61" s="36">
        <v>19350</v>
      </c>
      <c r="O61" s="36">
        <f t="shared" si="4"/>
        <v>54350</v>
      </c>
      <c r="P61" s="36">
        <v>19350</v>
      </c>
      <c r="Q61" s="36">
        <v>0</v>
      </c>
      <c r="R61" s="36">
        <v>35000</v>
      </c>
      <c r="S61" s="36">
        <v>0</v>
      </c>
      <c r="T61" s="36">
        <v>176600</v>
      </c>
      <c r="U61" s="36">
        <v>35000</v>
      </c>
      <c r="V61" s="36">
        <v>19400</v>
      </c>
      <c r="W61" s="36">
        <v>122200</v>
      </c>
      <c r="X61" s="36">
        <f t="shared" si="11"/>
        <v>31650</v>
      </c>
      <c r="Y61" s="36">
        <v>19350</v>
      </c>
      <c r="Z61" s="36">
        <v>12300</v>
      </c>
      <c r="AA61" s="60">
        <f t="shared" si="5"/>
        <v>20250</v>
      </c>
      <c r="AB61" s="53">
        <f t="shared" si="9"/>
        <v>228500</v>
      </c>
      <c r="AC61" s="54">
        <f t="shared" si="10"/>
        <v>0</v>
      </c>
    </row>
    <row r="62" spans="1:29">
      <c r="A62" s="51" t="s">
        <v>119</v>
      </c>
      <c r="B62" s="52" t="s">
        <v>120</v>
      </c>
      <c r="C62" s="39" t="s">
        <v>124</v>
      </c>
      <c r="D62" s="39" t="s">
        <v>124</v>
      </c>
      <c r="E62" s="36">
        <v>317</v>
      </c>
      <c r="F62" s="36">
        <v>0</v>
      </c>
      <c r="G62" s="36"/>
      <c r="H62" s="36">
        <v>2</v>
      </c>
      <c r="I62" s="36">
        <f t="shared" si="2"/>
        <v>255250</v>
      </c>
      <c r="J62" s="36">
        <f t="shared" si="3"/>
        <v>190200</v>
      </c>
      <c r="K62" s="36">
        <v>190200</v>
      </c>
      <c r="L62" s="36">
        <v>0</v>
      </c>
      <c r="M62" s="36">
        <v>0</v>
      </c>
      <c r="N62" s="36">
        <v>23775</v>
      </c>
      <c r="O62" s="36">
        <f t="shared" si="4"/>
        <v>41275</v>
      </c>
      <c r="P62" s="36">
        <v>23775</v>
      </c>
      <c r="Q62" s="36">
        <v>0</v>
      </c>
      <c r="R62" s="36">
        <v>17500</v>
      </c>
      <c r="S62" s="36">
        <v>0</v>
      </c>
      <c r="T62" s="36">
        <v>191400</v>
      </c>
      <c r="U62" s="36">
        <v>17500</v>
      </c>
      <c r="V62" s="36">
        <v>23800</v>
      </c>
      <c r="W62" s="36">
        <v>150100</v>
      </c>
      <c r="X62" s="36">
        <f t="shared" si="11"/>
        <v>38875</v>
      </c>
      <c r="Y62" s="36">
        <v>23775</v>
      </c>
      <c r="Z62" s="36">
        <v>15100</v>
      </c>
      <c r="AA62" s="60">
        <f t="shared" si="5"/>
        <v>24975</v>
      </c>
      <c r="AB62" s="53">
        <f t="shared" si="9"/>
        <v>255250</v>
      </c>
      <c r="AC62" s="54">
        <f t="shared" si="10"/>
        <v>0</v>
      </c>
    </row>
    <row r="63" spans="1:29">
      <c r="A63" s="51" t="s">
        <v>119</v>
      </c>
      <c r="B63" s="52" t="s">
        <v>120</v>
      </c>
      <c r="C63" s="21" t="s">
        <v>125</v>
      </c>
      <c r="D63" s="21" t="s">
        <v>125</v>
      </c>
      <c r="E63" s="36">
        <v>240</v>
      </c>
      <c r="F63" s="36">
        <v>0</v>
      </c>
      <c r="G63" s="36"/>
      <c r="H63" s="36">
        <v>2</v>
      </c>
      <c r="I63" s="36">
        <f t="shared" si="2"/>
        <v>197500</v>
      </c>
      <c r="J63" s="36">
        <f t="shared" si="3"/>
        <v>144000</v>
      </c>
      <c r="K63" s="36">
        <v>144000</v>
      </c>
      <c r="L63" s="36">
        <v>0</v>
      </c>
      <c r="M63" s="36">
        <v>0</v>
      </c>
      <c r="N63" s="36">
        <v>18000</v>
      </c>
      <c r="O63" s="36">
        <f t="shared" si="4"/>
        <v>35500</v>
      </c>
      <c r="P63" s="36">
        <v>18000</v>
      </c>
      <c r="Q63" s="36">
        <v>0</v>
      </c>
      <c r="R63" s="36">
        <v>17500</v>
      </c>
      <c r="S63" s="36">
        <v>0</v>
      </c>
      <c r="T63" s="36">
        <v>149200</v>
      </c>
      <c r="U63" s="36">
        <v>17500</v>
      </c>
      <c r="V63" s="36">
        <v>18000</v>
      </c>
      <c r="W63" s="36">
        <v>113700</v>
      </c>
      <c r="X63" s="36">
        <f t="shared" si="11"/>
        <v>29400</v>
      </c>
      <c r="Y63" s="36">
        <v>18000</v>
      </c>
      <c r="Z63" s="36">
        <v>11400</v>
      </c>
      <c r="AA63" s="60">
        <f t="shared" si="5"/>
        <v>18900</v>
      </c>
      <c r="AB63" s="53">
        <f t="shared" si="9"/>
        <v>197500</v>
      </c>
      <c r="AC63" s="54">
        <f t="shared" si="10"/>
        <v>0</v>
      </c>
    </row>
    <row r="64" spans="1:29">
      <c r="A64" s="51" t="s">
        <v>119</v>
      </c>
      <c r="B64" s="52" t="s">
        <v>120</v>
      </c>
      <c r="C64" s="21" t="s">
        <v>126</v>
      </c>
      <c r="D64" s="21" t="s">
        <v>126</v>
      </c>
      <c r="E64" s="36">
        <v>274</v>
      </c>
      <c r="F64" s="36">
        <v>0</v>
      </c>
      <c r="G64" s="36"/>
      <c r="H64" s="36">
        <v>1</v>
      </c>
      <c r="I64" s="36">
        <f t="shared" si="2"/>
        <v>214250</v>
      </c>
      <c r="J64" s="36">
        <f t="shared" si="3"/>
        <v>164400</v>
      </c>
      <c r="K64" s="36">
        <v>164400</v>
      </c>
      <c r="L64" s="36">
        <v>0</v>
      </c>
      <c r="M64" s="36">
        <v>0</v>
      </c>
      <c r="N64" s="36">
        <v>20550</v>
      </c>
      <c r="O64" s="36">
        <f t="shared" si="4"/>
        <v>29300</v>
      </c>
      <c r="P64" s="36">
        <v>20550</v>
      </c>
      <c r="Q64" s="36">
        <v>0</v>
      </c>
      <c r="R64" s="36">
        <v>8750</v>
      </c>
      <c r="S64" s="36">
        <v>0</v>
      </c>
      <c r="T64" s="36">
        <v>159200</v>
      </c>
      <c r="U64" s="36">
        <v>8800</v>
      </c>
      <c r="V64" s="36">
        <v>20600</v>
      </c>
      <c r="W64" s="36">
        <v>129800</v>
      </c>
      <c r="X64" s="36">
        <f t="shared" si="11"/>
        <v>33550</v>
      </c>
      <c r="Y64" s="36">
        <v>20550</v>
      </c>
      <c r="Z64" s="36">
        <v>13000</v>
      </c>
      <c r="AA64" s="60">
        <f t="shared" si="5"/>
        <v>21500</v>
      </c>
      <c r="AB64" s="53">
        <f t="shared" si="9"/>
        <v>214250</v>
      </c>
      <c r="AC64" s="54">
        <f t="shared" si="10"/>
        <v>0</v>
      </c>
    </row>
    <row r="65" s="40" customFormat="1" ht="15" spans="1:29">
      <c r="A65" s="62" t="e">
        <v>#N/A</v>
      </c>
      <c r="B65" s="63"/>
      <c r="C65" s="57" t="s">
        <v>127</v>
      </c>
      <c r="D65" s="57" t="s">
        <v>127</v>
      </c>
      <c r="E65" s="58">
        <f>SUM(E66:E71)</f>
        <v>5621</v>
      </c>
      <c r="F65" s="58">
        <f>SUM(F66:F71)</f>
        <v>0</v>
      </c>
      <c r="G65" s="58">
        <f>SUM(G66:G71)</f>
        <v>70</v>
      </c>
      <c r="H65" s="58">
        <f>SUM(H66:H71)</f>
        <v>33</v>
      </c>
      <c r="I65" s="58">
        <f t="shared" si="2"/>
        <v>4587000</v>
      </c>
      <c r="J65" s="58">
        <f t="shared" si="3"/>
        <v>3414600</v>
      </c>
      <c r="K65" s="58">
        <v>3372600</v>
      </c>
      <c r="L65" s="58">
        <v>0</v>
      </c>
      <c r="M65" s="58">
        <v>42000</v>
      </c>
      <c r="N65" s="58">
        <v>421575</v>
      </c>
      <c r="O65" s="58">
        <f t="shared" si="4"/>
        <v>750825</v>
      </c>
      <c r="P65" s="58">
        <v>421575</v>
      </c>
      <c r="Q65" s="58">
        <v>0</v>
      </c>
      <c r="R65" s="58">
        <v>288750</v>
      </c>
      <c r="S65" s="58">
        <v>40500</v>
      </c>
      <c r="T65" s="58">
        <v>3446000</v>
      </c>
      <c r="U65" s="58">
        <v>288900</v>
      </c>
      <c r="V65" s="58">
        <v>462100</v>
      </c>
      <c r="W65" s="58">
        <v>2695000</v>
      </c>
      <c r="X65" s="58">
        <f>SUM(X66:X71)</f>
        <v>717875</v>
      </c>
      <c r="Y65" s="58">
        <v>421575</v>
      </c>
      <c r="Z65" s="58">
        <v>296300</v>
      </c>
      <c r="AA65" s="64">
        <f t="shared" si="5"/>
        <v>423125</v>
      </c>
      <c r="AB65" s="65">
        <f t="shared" si="9"/>
        <v>4587000</v>
      </c>
      <c r="AC65" s="66">
        <f t="shared" si="10"/>
        <v>0</v>
      </c>
    </row>
    <row r="66" spans="1:29">
      <c r="A66" s="51" t="s">
        <v>128</v>
      </c>
      <c r="B66" s="52" t="s">
        <v>129</v>
      </c>
      <c r="C66" s="21" t="s">
        <v>129</v>
      </c>
      <c r="D66" s="21" t="s">
        <v>129</v>
      </c>
      <c r="E66" s="36">
        <v>2211</v>
      </c>
      <c r="F66" s="36">
        <v>0</v>
      </c>
      <c r="G66" s="36"/>
      <c r="H66" s="36">
        <v>9</v>
      </c>
      <c r="I66" s="36">
        <f t="shared" si="2"/>
        <v>1737000</v>
      </c>
      <c r="J66" s="36">
        <f t="shared" si="3"/>
        <v>1326600</v>
      </c>
      <c r="K66" s="36">
        <v>1326600</v>
      </c>
      <c r="L66" s="36">
        <v>0</v>
      </c>
      <c r="M66" s="36">
        <v>0</v>
      </c>
      <c r="N66" s="36">
        <v>165825</v>
      </c>
      <c r="O66" s="36">
        <f t="shared" si="4"/>
        <v>244575</v>
      </c>
      <c r="P66" s="36">
        <v>165825</v>
      </c>
      <c r="Q66" s="36">
        <v>0</v>
      </c>
      <c r="R66" s="36">
        <v>78750</v>
      </c>
      <c r="S66" s="36">
        <v>0</v>
      </c>
      <c r="T66" s="36">
        <v>1291600</v>
      </c>
      <c r="U66" s="36">
        <v>78800</v>
      </c>
      <c r="V66" s="36">
        <v>165800</v>
      </c>
      <c r="W66" s="36">
        <v>1047000</v>
      </c>
      <c r="X66" s="36">
        <f t="shared" ref="X66:X71" si="12">Y66+Z66</f>
        <v>296725</v>
      </c>
      <c r="Y66" s="36">
        <v>165825</v>
      </c>
      <c r="Z66" s="36">
        <v>130900</v>
      </c>
      <c r="AA66" s="60">
        <f t="shared" si="5"/>
        <v>148675</v>
      </c>
      <c r="AB66" s="53">
        <f t="shared" si="9"/>
        <v>1737000</v>
      </c>
      <c r="AC66" s="54">
        <f t="shared" si="10"/>
        <v>0</v>
      </c>
    </row>
    <row r="67" spans="1:29">
      <c r="A67" s="51" t="s">
        <v>128</v>
      </c>
      <c r="B67" s="52" t="s">
        <v>129</v>
      </c>
      <c r="C67" s="21" t="s">
        <v>130</v>
      </c>
      <c r="D67" s="21" t="s">
        <v>130</v>
      </c>
      <c r="E67" s="36">
        <v>784</v>
      </c>
      <c r="F67" s="36">
        <v>0</v>
      </c>
      <c r="G67" s="36"/>
      <c r="H67" s="36">
        <v>6</v>
      </c>
      <c r="I67" s="36">
        <f t="shared" si="2"/>
        <v>640500</v>
      </c>
      <c r="J67" s="36">
        <f t="shared" si="3"/>
        <v>470400</v>
      </c>
      <c r="K67" s="36">
        <v>470400</v>
      </c>
      <c r="L67" s="36">
        <v>0</v>
      </c>
      <c r="M67" s="36">
        <v>0</v>
      </c>
      <c r="N67" s="36">
        <v>58800</v>
      </c>
      <c r="O67" s="36">
        <f t="shared" si="4"/>
        <v>111300</v>
      </c>
      <c r="P67" s="36">
        <v>58800</v>
      </c>
      <c r="Q67" s="36">
        <v>0</v>
      </c>
      <c r="R67" s="36">
        <v>52500</v>
      </c>
      <c r="S67" s="36">
        <v>0</v>
      </c>
      <c r="T67" s="36">
        <v>482600</v>
      </c>
      <c r="U67" s="36">
        <v>52500</v>
      </c>
      <c r="V67" s="36">
        <v>58800</v>
      </c>
      <c r="W67" s="36">
        <v>371300</v>
      </c>
      <c r="X67" s="36">
        <f t="shared" si="12"/>
        <v>96100</v>
      </c>
      <c r="Y67" s="36">
        <v>58800</v>
      </c>
      <c r="Z67" s="36">
        <v>37300</v>
      </c>
      <c r="AA67" s="60">
        <f t="shared" si="5"/>
        <v>61800</v>
      </c>
      <c r="AB67" s="53">
        <f t="shared" si="9"/>
        <v>640500</v>
      </c>
      <c r="AC67" s="54">
        <f t="shared" si="10"/>
        <v>0</v>
      </c>
    </row>
    <row r="68" spans="1:29">
      <c r="A68" s="51" t="s">
        <v>128</v>
      </c>
      <c r="B68" s="52" t="s">
        <v>129</v>
      </c>
      <c r="C68" s="21" t="s">
        <v>131</v>
      </c>
      <c r="D68" s="21" t="s">
        <v>131</v>
      </c>
      <c r="E68" s="36">
        <v>831</v>
      </c>
      <c r="F68" s="36">
        <v>0</v>
      </c>
      <c r="G68" s="36"/>
      <c r="H68" s="36">
        <v>8</v>
      </c>
      <c r="I68" s="36">
        <f t="shared" si="2"/>
        <v>693250</v>
      </c>
      <c r="J68" s="36">
        <f t="shared" si="3"/>
        <v>498600</v>
      </c>
      <c r="K68" s="36">
        <v>498600</v>
      </c>
      <c r="L68" s="36">
        <v>0</v>
      </c>
      <c r="M68" s="36">
        <v>0</v>
      </c>
      <c r="N68" s="36">
        <v>62325</v>
      </c>
      <c r="O68" s="36">
        <f t="shared" si="4"/>
        <v>132325</v>
      </c>
      <c r="P68" s="36">
        <v>62325</v>
      </c>
      <c r="Q68" s="36">
        <v>0</v>
      </c>
      <c r="R68" s="36">
        <v>70000</v>
      </c>
      <c r="S68" s="36">
        <v>0</v>
      </c>
      <c r="T68" s="36">
        <v>525800</v>
      </c>
      <c r="U68" s="36">
        <v>70000</v>
      </c>
      <c r="V68" s="36">
        <v>62300</v>
      </c>
      <c r="W68" s="36">
        <v>393500</v>
      </c>
      <c r="X68" s="36">
        <f t="shared" si="12"/>
        <v>101825</v>
      </c>
      <c r="Y68" s="36">
        <v>62325</v>
      </c>
      <c r="Z68" s="36">
        <v>39500</v>
      </c>
      <c r="AA68" s="60">
        <f t="shared" si="5"/>
        <v>65625</v>
      </c>
      <c r="AB68" s="53">
        <f t="shared" si="9"/>
        <v>693250</v>
      </c>
      <c r="AC68" s="54">
        <f t="shared" si="10"/>
        <v>0</v>
      </c>
    </row>
    <row r="69" spans="1:29">
      <c r="A69" s="51" t="s">
        <v>128</v>
      </c>
      <c r="B69" s="52" t="s">
        <v>129</v>
      </c>
      <c r="C69" s="21" t="s">
        <v>132</v>
      </c>
      <c r="D69" s="21" t="s">
        <v>132</v>
      </c>
      <c r="E69" s="36">
        <v>440</v>
      </c>
      <c r="F69" s="36">
        <v>0</v>
      </c>
      <c r="G69" s="36"/>
      <c r="H69" s="36">
        <v>2</v>
      </c>
      <c r="I69" s="36">
        <f t="shared" si="2"/>
        <v>347500</v>
      </c>
      <c r="J69" s="36">
        <f t="shared" si="3"/>
        <v>264000</v>
      </c>
      <c r="K69" s="36">
        <v>264000</v>
      </c>
      <c r="L69" s="36">
        <v>0</v>
      </c>
      <c r="M69" s="36">
        <v>0</v>
      </c>
      <c r="N69" s="36">
        <v>33000</v>
      </c>
      <c r="O69" s="36">
        <f t="shared" si="4"/>
        <v>50500</v>
      </c>
      <c r="P69" s="36">
        <v>33000</v>
      </c>
      <c r="Q69" s="36">
        <v>0</v>
      </c>
      <c r="R69" s="36">
        <v>17500</v>
      </c>
      <c r="S69" s="36">
        <v>0</v>
      </c>
      <c r="T69" s="36">
        <v>258900</v>
      </c>
      <c r="U69" s="36">
        <v>17500</v>
      </c>
      <c r="V69" s="36">
        <v>33000</v>
      </c>
      <c r="W69" s="36">
        <v>208400</v>
      </c>
      <c r="X69" s="36">
        <f t="shared" si="12"/>
        <v>53900</v>
      </c>
      <c r="Y69" s="36">
        <v>33000</v>
      </c>
      <c r="Z69" s="36">
        <v>20900</v>
      </c>
      <c r="AA69" s="60">
        <f t="shared" si="5"/>
        <v>34700</v>
      </c>
      <c r="AB69" s="53">
        <f t="shared" si="9"/>
        <v>347500</v>
      </c>
      <c r="AC69" s="54">
        <f t="shared" si="10"/>
        <v>0</v>
      </c>
    </row>
    <row r="70" spans="1:29">
      <c r="A70" s="51" t="s">
        <v>128</v>
      </c>
      <c r="B70" s="52" t="s">
        <v>129</v>
      </c>
      <c r="C70" s="21" t="s">
        <v>133</v>
      </c>
      <c r="D70" s="21" t="s">
        <v>133</v>
      </c>
      <c r="E70" s="36">
        <v>130</v>
      </c>
      <c r="F70" s="36">
        <v>0</v>
      </c>
      <c r="G70" s="36">
        <v>70</v>
      </c>
      <c r="H70" s="36">
        <v>3</v>
      </c>
      <c r="I70" s="36">
        <f t="shared" si="2"/>
        <v>206250</v>
      </c>
      <c r="J70" s="36">
        <f t="shared" si="3"/>
        <v>120000</v>
      </c>
      <c r="K70" s="36">
        <v>78000</v>
      </c>
      <c r="L70" s="36">
        <v>0</v>
      </c>
      <c r="M70" s="36">
        <v>42000</v>
      </c>
      <c r="N70" s="36">
        <v>9750</v>
      </c>
      <c r="O70" s="36">
        <f t="shared" si="4"/>
        <v>76500</v>
      </c>
      <c r="P70" s="36">
        <v>9750</v>
      </c>
      <c r="Q70" s="36">
        <v>0</v>
      </c>
      <c r="R70" s="36">
        <v>26250</v>
      </c>
      <c r="S70" s="36">
        <v>40500</v>
      </c>
      <c r="T70" s="36">
        <v>171300</v>
      </c>
      <c r="U70" s="36">
        <v>26300</v>
      </c>
      <c r="V70" s="36">
        <v>50300</v>
      </c>
      <c r="W70" s="36">
        <v>94700</v>
      </c>
      <c r="X70" s="36">
        <f t="shared" si="12"/>
        <v>19250</v>
      </c>
      <c r="Y70" s="36">
        <v>9750</v>
      </c>
      <c r="Z70" s="36">
        <v>9500</v>
      </c>
      <c r="AA70" s="60">
        <f t="shared" si="5"/>
        <v>15700</v>
      </c>
      <c r="AB70" s="53">
        <f t="shared" si="9"/>
        <v>206250</v>
      </c>
      <c r="AC70" s="54">
        <f t="shared" si="10"/>
        <v>0</v>
      </c>
    </row>
    <row r="71" spans="1:29">
      <c r="A71" s="51" t="s">
        <v>128</v>
      </c>
      <c r="B71" s="52" t="s">
        <v>129</v>
      </c>
      <c r="C71" s="21" t="s">
        <v>134</v>
      </c>
      <c r="D71" s="21" t="s">
        <v>134</v>
      </c>
      <c r="E71" s="36">
        <v>1225</v>
      </c>
      <c r="F71" s="36">
        <v>0</v>
      </c>
      <c r="G71" s="36"/>
      <c r="H71" s="36">
        <v>5</v>
      </c>
      <c r="I71" s="36">
        <f t="shared" si="2"/>
        <v>962500</v>
      </c>
      <c r="J71" s="36">
        <f t="shared" si="3"/>
        <v>735000</v>
      </c>
      <c r="K71" s="36">
        <v>735000</v>
      </c>
      <c r="L71" s="36">
        <v>0</v>
      </c>
      <c r="M71" s="36">
        <v>0</v>
      </c>
      <c r="N71" s="36">
        <v>91875</v>
      </c>
      <c r="O71" s="36">
        <f t="shared" si="4"/>
        <v>135625</v>
      </c>
      <c r="P71" s="36">
        <v>91875</v>
      </c>
      <c r="Q71" s="36">
        <v>0</v>
      </c>
      <c r="R71" s="36">
        <v>43750</v>
      </c>
      <c r="S71" s="36">
        <v>0</v>
      </c>
      <c r="T71" s="36">
        <v>715800</v>
      </c>
      <c r="U71" s="36">
        <v>43800</v>
      </c>
      <c r="V71" s="36">
        <v>91900</v>
      </c>
      <c r="W71" s="36">
        <v>580100</v>
      </c>
      <c r="X71" s="36">
        <f t="shared" si="12"/>
        <v>150075</v>
      </c>
      <c r="Y71" s="36">
        <v>91875</v>
      </c>
      <c r="Z71" s="36">
        <v>58200</v>
      </c>
      <c r="AA71" s="60">
        <f t="shared" si="5"/>
        <v>96625</v>
      </c>
      <c r="AB71" s="53">
        <f t="shared" si="9"/>
        <v>962500</v>
      </c>
      <c r="AC71" s="54">
        <f t="shared" si="10"/>
        <v>0</v>
      </c>
    </row>
    <row r="72" s="40" customFormat="1" spans="1:29">
      <c r="A72" s="62" t="e">
        <v>#N/A</v>
      </c>
      <c r="B72" s="67"/>
      <c r="C72" s="57" t="s">
        <v>135</v>
      </c>
      <c r="D72" s="57" t="s">
        <v>135</v>
      </c>
      <c r="E72" s="58">
        <f>SUM(E73:E83)</f>
        <v>2871</v>
      </c>
      <c r="F72" s="58">
        <f>SUM(F73:F83)</f>
        <v>0</v>
      </c>
      <c r="G72" s="58">
        <f>SUM(G73:G83)</f>
        <v>264</v>
      </c>
      <c r="H72" s="58">
        <f>SUM(H73:H83)</f>
        <v>21</v>
      </c>
      <c r="I72" s="58">
        <f t="shared" ref="I72:I135" si="13">J72+N72+O72</f>
        <v>2760000</v>
      </c>
      <c r="J72" s="58">
        <f t="shared" ref="J72:J135" si="14">K72+L72+M72</f>
        <v>1881000</v>
      </c>
      <c r="K72" s="58">
        <v>1722600</v>
      </c>
      <c r="L72" s="58">
        <v>0</v>
      </c>
      <c r="M72" s="58">
        <v>158400</v>
      </c>
      <c r="N72" s="58">
        <v>215325</v>
      </c>
      <c r="O72" s="58">
        <f t="shared" ref="O72:O135" si="15">P72+Q72+R72+S72</f>
        <v>663675</v>
      </c>
      <c r="P72" s="58">
        <v>215325</v>
      </c>
      <c r="Q72" s="58">
        <v>0</v>
      </c>
      <c r="R72" s="58">
        <v>183750</v>
      </c>
      <c r="S72" s="58">
        <v>264600</v>
      </c>
      <c r="T72" s="58">
        <v>2148500</v>
      </c>
      <c r="U72" s="58">
        <v>183900</v>
      </c>
      <c r="V72" s="58">
        <v>480000</v>
      </c>
      <c r="W72" s="58">
        <v>1484600</v>
      </c>
      <c r="X72" s="58">
        <f>SUM(X73:X83)</f>
        <v>378825</v>
      </c>
      <c r="Y72" s="58">
        <v>215325</v>
      </c>
      <c r="Z72" s="58">
        <v>163500</v>
      </c>
      <c r="AA72" s="64">
        <f t="shared" ref="AA72:AA135" si="16">I72-T72-X72</f>
        <v>232675</v>
      </c>
      <c r="AB72" s="65">
        <f t="shared" si="9"/>
        <v>2760000</v>
      </c>
      <c r="AC72" s="66">
        <f t="shared" si="10"/>
        <v>0</v>
      </c>
    </row>
    <row r="73" spans="1:29">
      <c r="A73" s="51" t="s">
        <v>136</v>
      </c>
      <c r="B73" s="52" t="s">
        <v>137</v>
      </c>
      <c r="C73" s="21" t="s">
        <v>137</v>
      </c>
      <c r="D73" s="21" t="s">
        <v>137</v>
      </c>
      <c r="E73" s="36">
        <v>1026</v>
      </c>
      <c r="F73" s="36">
        <v>0</v>
      </c>
      <c r="G73" s="36"/>
      <c r="H73" s="36">
        <v>4</v>
      </c>
      <c r="I73" s="36">
        <f t="shared" si="13"/>
        <v>804500</v>
      </c>
      <c r="J73" s="36">
        <f t="shared" si="14"/>
        <v>615600</v>
      </c>
      <c r="K73" s="36">
        <v>615600</v>
      </c>
      <c r="L73" s="36">
        <v>0</v>
      </c>
      <c r="M73" s="36">
        <v>0</v>
      </c>
      <c r="N73" s="36">
        <v>76950</v>
      </c>
      <c r="O73" s="36">
        <f t="shared" si="15"/>
        <v>111950</v>
      </c>
      <c r="P73" s="36">
        <v>76950</v>
      </c>
      <c r="Q73" s="36">
        <v>0</v>
      </c>
      <c r="R73" s="36">
        <v>35000</v>
      </c>
      <c r="S73" s="36">
        <v>0</v>
      </c>
      <c r="T73" s="36">
        <v>597900</v>
      </c>
      <c r="U73" s="36">
        <v>35000</v>
      </c>
      <c r="V73" s="36">
        <v>77000</v>
      </c>
      <c r="W73" s="36">
        <v>485900</v>
      </c>
      <c r="X73" s="36">
        <f t="shared" ref="X73:X136" si="17">Y73+Z73</f>
        <v>140050</v>
      </c>
      <c r="Y73" s="36">
        <v>76950</v>
      </c>
      <c r="Z73" s="36">
        <v>63100</v>
      </c>
      <c r="AA73" s="60">
        <f t="shared" si="16"/>
        <v>66550</v>
      </c>
      <c r="AB73" s="53">
        <f t="shared" si="9"/>
        <v>804500</v>
      </c>
      <c r="AC73" s="54">
        <f t="shared" si="10"/>
        <v>0</v>
      </c>
    </row>
    <row r="74" spans="1:29">
      <c r="A74" s="51" t="s">
        <v>136</v>
      </c>
      <c r="B74" s="52" t="s">
        <v>137</v>
      </c>
      <c r="C74" s="21" t="s">
        <v>138</v>
      </c>
      <c r="D74" s="21" t="s">
        <v>138</v>
      </c>
      <c r="E74" s="36">
        <v>96</v>
      </c>
      <c r="F74" s="36">
        <v>0</v>
      </c>
      <c r="G74" s="36">
        <v>4</v>
      </c>
      <c r="H74" s="36">
        <v>0</v>
      </c>
      <c r="I74" s="36">
        <f t="shared" si="13"/>
        <v>112500</v>
      </c>
      <c r="J74" s="36">
        <f t="shared" si="14"/>
        <v>60000</v>
      </c>
      <c r="K74" s="36">
        <v>57600</v>
      </c>
      <c r="L74" s="36">
        <v>0</v>
      </c>
      <c r="M74" s="36">
        <v>2400</v>
      </c>
      <c r="N74" s="36">
        <v>7200</v>
      </c>
      <c r="O74" s="36">
        <f t="shared" si="15"/>
        <v>45300</v>
      </c>
      <c r="P74" s="36">
        <v>7200</v>
      </c>
      <c r="Q74" s="36">
        <v>0</v>
      </c>
      <c r="R74" s="36">
        <v>0</v>
      </c>
      <c r="S74" s="36">
        <v>38100</v>
      </c>
      <c r="T74" s="36">
        <v>92700</v>
      </c>
      <c r="U74" s="36">
        <v>0</v>
      </c>
      <c r="V74" s="36">
        <v>45300</v>
      </c>
      <c r="W74" s="36">
        <v>47400</v>
      </c>
      <c r="X74" s="36">
        <f t="shared" si="17"/>
        <v>12000</v>
      </c>
      <c r="Y74" s="36">
        <v>7200</v>
      </c>
      <c r="Z74" s="36">
        <v>4800</v>
      </c>
      <c r="AA74" s="60">
        <f t="shared" si="16"/>
        <v>7800</v>
      </c>
      <c r="AB74" s="53">
        <f t="shared" si="9"/>
        <v>112500</v>
      </c>
      <c r="AC74" s="54">
        <f t="shared" si="10"/>
        <v>0</v>
      </c>
    </row>
    <row r="75" spans="1:29">
      <c r="A75" s="51" t="s">
        <v>136</v>
      </c>
      <c r="B75" s="52" t="s">
        <v>137</v>
      </c>
      <c r="C75" s="21" t="s">
        <v>139</v>
      </c>
      <c r="D75" s="21" t="s">
        <v>139</v>
      </c>
      <c r="E75" s="36">
        <v>169</v>
      </c>
      <c r="F75" s="36">
        <v>0</v>
      </c>
      <c r="G75" s="36">
        <v>31</v>
      </c>
      <c r="H75" s="36">
        <v>4</v>
      </c>
      <c r="I75" s="36">
        <f t="shared" si="13"/>
        <v>215000</v>
      </c>
      <c r="J75" s="36">
        <f t="shared" si="14"/>
        <v>120000</v>
      </c>
      <c r="K75" s="36">
        <v>101400</v>
      </c>
      <c r="L75" s="36">
        <v>0</v>
      </c>
      <c r="M75" s="36">
        <v>18600</v>
      </c>
      <c r="N75" s="36">
        <v>12675</v>
      </c>
      <c r="O75" s="36">
        <f t="shared" si="15"/>
        <v>82325</v>
      </c>
      <c r="P75" s="36">
        <v>12675</v>
      </c>
      <c r="Q75" s="36">
        <v>0</v>
      </c>
      <c r="R75" s="36">
        <v>35000</v>
      </c>
      <c r="S75" s="36">
        <v>34650</v>
      </c>
      <c r="T75" s="36">
        <v>177000</v>
      </c>
      <c r="U75" s="36">
        <v>35000</v>
      </c>
      <c r="V75" s="36">
        <v>47300</v>
      </c>
      <c r="W75" s="36">
        <v>94700</v>
      </c>
      <c r="X75" s="36">
        <f t="shared" si="17"/>
        <v>22175</v>
      </c>
      <c r="Y75" s="36">
        <v>12675</v>
      </c>
      <c r="Z75" s="36">
        <v>9500</v>
      </c>
      <c r="AA75" s="60">
        <f t="shared" si="16"/>
        <v>15825</v>
      </c>
      <c r="AB75" s="53">
        <f t="shared" si="9"/>
        <v>215000</v>
      </c>
      <c r="AC75" s="54">
        <f t="shared" si="10"/>
        <v>0</v>
      </c>
    </row>
    <row r="76" spans="1:29">
      <c r="A76" s="51" t="s">
        <v>136</v>
      </c>
      <c r="B76" s="52" t="s">
        <v>137</v>
      </c>
      <c r="C76" s="21" t="s">
        <v>140</v>
      </c>
      <c r="D76" s="21" t="s">
        <v>140</v>
      </c>
      <c r="E76" s="36">
        <v>256</v>
      </c>
      <c r="F76" s="36">
        <v>0</v>
      </c>
      <c r="G76" s="36"/>
      <c r="H76" s="36">
        <v>1</v>
      </c>
      <c r="I76" s="36">
        <f t="shared" si="13"/>
        <v>200750</v>
      </c>
      <c r="J76" s="36">
        <f t="shared" si="14"/>
        <v>153600</v>
      </c>
      <c r="K76" s="36">
        <v>153600</v>
      </c>
      <c r="L76" s="36">
        <v>0</v>
      </c>
      <c r="M76" s="36">
        <v>0</v>
      </c>
      <c r="N76" s="36">
        <v>19200</v>
      </c>
      <c r="O76" s="36">
        <f t="shared" si="15"/>
        <v>27950</v>
      </c>
      <c r="P76" s="36">
        <v>19200</v>
      </c>
      <c r="Q76" s="36">
        <v>0</v>
      </c>
      <c r="R76" s="36">
        <v>8750</v>
      </c>
      <c r="S76" s="36">
        <v>0</v>
      </c>
      <c r="T76" s="36">
        <v>149200</v>
      </c>
      <c r="U76" s="36">
        <v>8800</v>
      </c>
      <c r="V76" s="36">
        <v>19200</v>
      </c>
      <c r="W76" s="36">
        <v>121200</v>
      </c>
      <c r="X76" s="36">
        <f t="shared" si="17"/>
        <v>31400</v>
      </c>
      <c r="Y76" s="36">
        <v>19200</v>
      </c>
      <c r="Z76" s="36">
        <v>12200</v>
      </c>
      <c r="AA76" s="60">
        <f t="shared" si="16"/>
        <v>20150</v>
      </c>
      <c r="AB76" s="53">
        <f t="shared" si="9"/>
        <v>200750</v>
      </c>
      <c r="AC76" s="54">
        <f t="shared" si="10"/>
        <v>0</v>
      </c>
    </row>
    <row r="77" spans="1:29">
      <c r="A77" s="51" t="s">
        <v>136</v>
      </c>
      <c r="B77" s="52" t="s">
        <v>137</v>
      </c>
      <c r="C77" s="21" t="s">
        <v>141</v>
      </c>
      <c r="D77" s="21" t="s">
        <v>141</v>
      </c>
      <c r="E77" s="36">
        <v>145</v>
      </c>
      <c r="F77" s="36">
        <v>0</v>
      </c>
      <c r="G77" s="36">
        <v>55</v>
      </c>
      <c r="H77" s="36">
        <v>3</v>
      </c>
      <c r="I77" s="36">
        <f t="shared" si="13"/>
        <v>206250</v>
      </c>
      <c r="J77" s="36">
        <f t="shared" si="14"/>
        <v>120000</v>
      </c>
      <c r="K77" s="36">
        <v>87000</v>
      </c>
      <c r="L77" s="36">
        <v>0</v>
      </c>
      <c r="M77" s="36">
        <v>33000</v>
      </c>
      <c r="N77" s="36">
        <v>10875</v>
      </c>
      <c r="O77" s="36">
        <f t="shared" si="15"/>
        <v>75375</v>
      </c>
      <c r="P77" s="36">
        <v>10875</v>
      </c>
      <c r="Q77" s="36">
        <v>0</v>
      </c>
      <c r="R77" s="36">
        <v>26250</v>
      </c>
      <c r="S77" s="36">
        <v>38250</v>
      </c>
      <c r="T77" s="36">
        <v>170100</v>
      </c>
      <c r="U77" s="36">
        <v>26300</v>
      </c>
      <c r="V77" s="36">
        <v>49100</v>
      </c>
      <c r="W77" s="36">
        <v>94700</v>
      </c>
      <c r="X77" s="36">
        <f t="shared" si="17"/>
        <v>20375</v>
      </c>
      <c r="Y77" s="36">
        <v>10875</v>
      </c>
      <c r="Z77" s="36">
        <v>9500</v>
      </c>
      <c r="AA77" s="60">
        <f t="shared" si="16"/>
        <v>15775</v>
      </c>
      <c r="AB77" s="53">
        <f t="shared" si="9"/>
        <v>206250</v>
      </c>
      <c r="AC77" s="54">
        <f t="shared" si="10"/>
        <v>0</v>
      </c>
    </row>
    <row r="78" spans="1:29">
      <c r="A78" s="51" t="s">
        <v>136</v>
      </c>
      <c r="B78" s="52" t="s">
        <v>137</v>
      </c>
      <c r="C78" s="21" t="s">
        <v>142</v>
      </c>
      <c r="D78" s="21" t="s">
        <v>142</v>
      </c>
      <c r="E78" s="36">
        <v>422</v>
      </c>
      <c r="F78" s="36">
        <v>0</v>
      </c>
      <c r="G78" s="36"/>
      <c r="H78" s="36">
        <v>0</v>
      </c>
      <c r="I78" s="36">
        <f t="shared" si="13"/>
        <v>316500</v>
      </c>
      <c r="J78" s="36">
        <f t="shared" si="14"/>
        <v>253200</v>
      </c>
      <c r="K78" s="36">
        <v>253200</v>
      </c>
      <c r="L78" s="36">
        <v>0</v>
      </c>
      <c r="M78" s="36">
        <v>0</v>
      </c>
      <c r="N78" s="36">
        <v>31650</v>
      </c>
      <c r="O78" s="36">
        <f t="shared" si="15"/>
        <v>31650</v>
      </c>
      <c r="P78" s="36">
        <v>31650</v>
      </c>
      <c r="Q78" s="36">
        <v>0</v>
      </c>
      <c r="R78" s="36">
        <v>0</v>
      </c>
      <c r="S78" s="36">
        <v>0</v>
      </c>
      <c r="T78" s="36">
        <v>231500</v>
      </c>
      <c r="U78" s="36">
        <v>0</v>
      </c>
      <c r="V78" s="36">
        <v>31700</v>
      </c>
      <c r="W78" s="36">
        <v>199800</v>
      </c>
      <c r="X78" s="36">
        <f t="shared" si="17"/>
        <v>51750</v>
      </c>
      <c r="Y78" s="36">
        <v>31650</v>
      </c>
      <c r="Z78" s="36">
        <v>20100</v>
      </c>
      <c r="AA78" s="60">
        <f t="shared" si="16"/>
        <v>33250</v>
      </c>
      <c r="AB78" s="53">
        <f t="shared" si="9"/>
        <v>316500</v>
      </c>
      <c r="AC78" s="54">
        <f t="shared" si="10"/>
        <v>0</v>
      </c>
    </row>
    <row r="79" spans="1:29">
      <c r="A79" s="51" t="s">
        <v>136</v>
      </c>
      <c r="B79" s="52" t="s">
        <v>137</v>
      </c>
      <c r="C79" s="21" t="s">
        <v>143</v>
      </c>
      <c r="D79" s="21" t="s">
        <v>143</v>
      </c>
      <c r="E79" s="36">
        <v>89</v>
      </c>
      <c r="F79" s="36">
        <v>0</v>
      </c>
      <c r="G79" s="36">
        <v>11</v>
      </c>
      <c r="H79" s="36">
        <v>0</v>
      </c>
      <c r="I79" s="36">
        <f t="shared" si="13"/>
        <v>112500</v>
      </c>
      <c r="J79" s="36">
        <f t="shared" si="14"/>
        <v>60000</v>
      </c>
      <c r="K79" s="36">
        <v>53400</v>
      </c>
      <c r="L79" s="36">
        <v>0</v>
      </c>
      <c r="M79" s="36">
        <v>6600</v>
      </c>
      <c r="N79" s="36">
        <v>6675</v>
      </c>
      <c r="O79" s="36">
        <f t="shared" si="15"/>
        <v>45825</v>
      </c>
      <c r="P79" s="36">
        <v>6675</v>
      </c>
      <c r="Q79" s="36">
        <v>0</v>
      </c>
      <c r="R79" s="36">
        <v>0</v>
      </c>
      <c r="S79" s="36">
        <v>39150</v>
      </c>
      <c r="T79" s="36">
        <v>93200</v>
      </c>
      <c r="U79" s="36">
        <v>0</v>
      </c>
      <c r="V79" s="36">
        <v>45800</v>
      </c>
      <c r="W79" s="36">
        <v>47400</v>
      </c>
      <c r="X79" s="36">
        <f t="shared" si="17"/>
        <v>11475</v>
      </c>
      <c r="Y79" s="36">
        <v>6675</v>
      </c>
      <c r="Z79" s="36">
        <v>4800</v>
      </c>
      <c r="AA79" s="60">
        <f t="shared" si="16"/>
        <v>7825</v>
      </c>
      <c r="AB79" s="53">
        <f t="shared" si="9"/>
        <v>112500</v>
      </c>
      <c r="AC79" s="54">
        <f t="shared" si="10"/>
        <v>0</v>
      </c>
    </row>
    <row r="80" spans="1:29">
      <c r="A80" s="51" t="s">
        <v>136</v>
      </c>
      <c r="B80" s="52" t="s">
        <v>137</v>
      </c>
      <c r="C80" s="21" t="s">
        <v>144</v>
      </c>
      <c r="D80" s="21" t="s">
        <v>144</v>
      </c>
      <c r="E80" s="36">
        <v>190</v>
      </c>
      <c r="F80" s="36">
        <v>0</v>
      </c>
      <c r="G80" s="36">
        <v>10</v>
      </c>
      <c r="H80" s="36">
        <v>0</v>
      </c>
      <c r="I80" s="36">
        <f t="shared" si="13"/>
        <v>180000</v>
      </c>
      <c r="J80" s="36">
        <f t="shared" si="14"/>
        <v>120000</v>
      </c>
      <c r="K80" s="36">
        <v>114000</v>
      </c>
      <c r="L80" s="36">
        <v>0</v>
      </c>
      <c r="M80" s="36">
        <v>6000</v>
      </c>
      <c r="N80" s="36">
        <v>14250</v>
      </c>
      <c r="O80" s="36">
        <f t="shared" si="15"/>
        <v>45750</v>
      </c>
      <c r="P80" s="36">
        <v>14250</v>
      </c>
      <c r="Q80" s="36">
        <v>0</v>
      </c>
      <c r="R80" s="36">
        <v>0</v>
      </c>
      <c r="S80" s="36">
        <v>31500</v>
      </c>
      <c r="T80" s="36">
        <v>140500</v>
      </c>
      <c r="U80" s="36">
        <v>0</v>
      </c>
      <c r="V80" s="36">
        <v>45800</v>
      </c>
      <c r="W80" s="36">
        <v>94700</v>
      </c>
      <c r="X80" s="36">
        <f t="shared" si="17"/>
        <v>23750</v>
      </c>
      <c r="Y80" s="36">
        <v>14250</v>
      </c>
      <c r="Z80" s="36">
        <v>9500</v>
      </c>
      <c r="AA80" s="60">
        <f t="shared" si="16"/>
        <v>15750</v>
      </c>
      <c r="AB80" s="53">
        <f t="shared" si="9"/>
        <v>180000</v>
      </c>
      <c r="AC80" s="54">
        <f t="shared" si="10"/>
        <v>0</v>
      </c>
    </row>
    <row r="81" spans="1:29">
      <c r="A81" s="51" t="s">
        <v>136</v>
      </c>
      <c r="B81" s="52" t="s">
        <v>137</v>
      </c>
      <c r="C81" s="21" t="s">
        <v>145</v>
      </c>
      <c r="D81" s="21" t="s">
        <v>145</v>
      </c>
      <c r="E81" s="36">
        <v>140</v>
      </c>
      <c r="F81" s="36">
        <v>0</v>
      </c>
      <c r="G81" s="36">
        <v>60</v>
      </c>
      <c r="H81" s="36">
        <v>0</v>
      </c>
      <c r="I81" s="36">
        <f t="shared" si="13"/>
        <v>180000</v>
      </c>
      <c r="J81" s="36">
        <f t="shared" si="14"/>
        <v>120000</v>
      </c>
      <c r="K81" s="36">
        <v>84000</v>
      </c>
      <c r="L81" s="36">
        <v>0</v>
      </c>
      <c r="M81" s="36">
        <v>36000</v>
      </c>
      <c r="N81" s="36">
        <v>10500</v>
      </c>
      <c r="O81" s="36">
        <f t="shared" si="15"/>
        <v>49500</v>
      </c>
      <c r="P81" s="36">
        <v>10500</v>
      </c>
      <c r="Q81" s="36">
        <v>0</v>
      </c>
      <c r="R81" s="36">
        <v>0</v>
      </c>
      <c r="S81" s="36">
        <v>39000</v>
      </c>
      <c r="T81" s="36">
        <v>144200</v>
      </c>
      <c r="U81" s="36">
        <v>0</v>
      </c>
      <c r="V81" s="36">
        <v>49500</v>
      </c>
      <c r="W81" s="36">
        <v>94700</v>
      </c>
      <c r="X81" s="36">
        <f t="shared" si="17"/>
        <v>20000</v>
      </c>
      <c r="Y81" s="36">
        <v>10500</v>
      </c>
      <c r="Z81" s="36">
        <v>9500</v>
      </c>
      <c r="AA81" s="60">
        <f t="shared" si="16"/>
        <v>15800</v>
      </c>
      <c r="AB81" s="53">
        <f t="shared" si="9"/>
        <v>180000</v>
      </c>
      <c r="AC81" s="54">
        <f t="shared" si="10"/>
        <v>0</v>
      </c>
    </row>
    <row r="82" spans="1:29">
      <c r="A82" s="51" t="s">
        <v>136</v>
      </c>
      <c r="B82" s="52" t="s">
        <v>137</v>
      </c>
      <c r="C82" s="21" t="s">
        <v>146</v>
      </c>
      <c r="D82" s="21" t="s">
        <v>146</v>
      </c>
      <c r="E82" s="36">
        <v>107</v>
      </c>
      <c r="F82" s="36">
        <v>0</v>
      </c>
      <c r="G82" s="36">
        <v>93</v>
      </c>
      <c r="H82" s="36">
        <v>3</v>
      </c>
      <c r="I82" s="36">
        <f t="shared" si="13"/>
        <v>206250</v>
      </c>
      <c r="J82" s="36">
        <f t="shared" si="14"/>
        <v>120000</v>
      </c>
      <c r="K82" s="36">
        <v>64200</v>
      </c>
      <c r="L82" s="36">
        <v>0</v>
      </c>
      <c r="M82" s="36">
        <v>55800</v>
      </c>
      <c r="N82" s="36">
        <v>8025</v>
      </c>
      <c r="O82" s="36">
        <f t="shared" si="15"/>
        <v>78225</v>
      </c>
      <c r="P82" s="36">
        <v>8025</v>
      </c>
      <c r="Q82" s="36">
        <v>0</v>
      </c>
      <c r="R82" s="36">
        <v>26250</v>
      </c>
      <c r="S82" s="36">
        <v>43950</v>
      </c>
      <c r="T82" s="36">
        <v>173000</v>
      </c>
      <c r="U82" s="36">
        <v>26300</v>
      </c>
      <c r="V82" s="36">
        <v>52000</v>
      </c>
      <c r="W82" s="36">
        <v>94700</v>
      </c>
      <c r="X82" s="36">
        <f t="shared" si="17"/>
        <v>17525</v>
      </c>
      <c r="Y82" s="36">
        <v>8025</v>
      </c>
      <c r="Z82" s="36">
        <v>9500</v>
      </c>
      <c r="AA82" s="60">
        <f t="shared" si="16"/>
        <v>15725</v>
      </c>
      <c r="AB82" s="53">
        <f t="shared" si="9"/>
        <v>206250</v>
      </c>
      <c r="AC82" s="54">
        <f t="shared" si="10"/>
        <v>0</v>
      </c>
    </row>
    <row r="83" spans="1:29">
      <c r="A83" s="51" t="s">
        <v>136</v>
      </c>
      <c r="B83" s="52" t="s">
        <v>137</v>
      </c>
      <c r="C83" s="21" t="s">
        <v>147</v>
      </c>
      <c r="D83" s="21" t="s">
        <v>147</v>
      </c>
      <c r="E83" s="36">
        <v>231</v>
      </c>
      <c r="F83" s="36">
        <v>0</v>
      </c>
      <c r="G83" s="36"/>
      <c r="H83" s="36">
        <v>6</v>
      </c>
      <c r="I83" s="36">
        <f t="shared" si="13"/>
        <v>225750</v>
      </c>
      <c r="J83" s="36">
        <f t="shared" si="14"/>
        <v>138600</v>
      </c>
      <c r="K83" s="36">
        <v>138600</v>
      </c>
      <c r="L83" s="36">
        <v>0</v>
      </c>
      <c r="M83" s="36">
        <v>0</v>
      </c>
      <c r="N83" s="36">
        <v>17325</v>
      </c>
      <c r="O83" s="36">
        <f t="shared" si="15"/>
        <v>69825</v>
      </c>
      <c r="P83" s="36">
        <v>17325</v>
      </c>
      <c r="Q83" s="36">
        <v>0</v>
      </c>
      <c r="R83" s="36">
        <v>52500</v>
      </c>
      <c r="S83" s="36">
        <v>0</v>
      </c>
      <c r="T83" s="36">
        <v>179200</v>
      </c>
      <c r="U83" s="36">
        <v>52500</v>
      </c>
      <c r="V83" s="36">
        <v>17300</v>
      </c>
      <c r="W83" s="36">
        <v>109400</v>
      </c>
      <c r="X83" s="36">
        <f t="shared" si="17"/>
        <v>28325</v>
      </c>
      <c r="Y83" s="36">
        <v>17325</v>
      </c>
      <c r="Z83" s="36">
        <v>11000</v>
      </c>
      <c r="AA83" s="60">
        <f t="shared" si="16"/>
        <v>18225</v>
      </c>
      <c r="AB83" s="53">
        <f t="shared" si="9"/>
        <v>225750</v>
      </c>
      <c r="AC83" s="54">
        <f t="shared" si="10"/>
        <v>0</v>
      </c>
    </row>
    <row r="84" s="40" customFormat="1" spans="1:29">
      <c r="A84" s="62" t="e">
        <v>#N/A</v>
      </c>
      <c r="B84" s="67"/>
      <c r="C84" s="57" t="s">
        <v>148</v>
      </c>
      <c r="D84" s="57" t="s">
        <v>148</v>
      </c>
      <c r="E84" s="58">
        <f>SUM(E85:E91)</f>
        <v>3714</v>
      </c>
      <c r="F84" s="58">
        <f>SUM(F85:F91)</f>
        <v>0</v>
      </c>
      <c r="G84" s="58">
        <f>SUM(G85:G91)</f>
        <v>104</v>
      </c>
      <c r="H84" s="58">
        <f>SUM(H85:H91)</f>
        <v>34</v>
      </c>
      <c r="I84" s="58">
        <f t="shared" si="13"/>
        <v>3266000</v>
      </c>
      <c r="J84" s="58">
        <f t="shared" si="14"/>
        <v>2290800</v>
      </c>
      <c r="K84" s="58">
        <v>2228400</v>
      </c>
      <c r="L84" s="58">
        <v>0</v>
      </c>
      <c r="M84" s="58">
        <v>62400</v>
      </c>
      <c r="N84" s="58">
        <v>278550</v>
      </c>
      <c r="O84" s="58">
        <f t="shared" si="15"/>
        <v>696650</v>
      </c>
      <c r="P84" s="58">
        <v>278550</v>
      </c>
      <c r="Q84" s="58">
        <v>0</v>
      </c>
      <c r="R84" s="58">
        <v>297500</v>
      </c>
      <c r="S84" s="58">
        <v>120600</v>
      </c>
      <c r="T84" s="58">
        <v>2505000</v>
      </c>
      <c r="U84" s="58">
        <v>297600</v>
      </c>
      <c r="V84" s="58">
        <v>399200</v>
      </c>
      <c r="W84" s="58">
        <v>1808200</v>
      </c>
      <c r="X84" s="58">
        <f>SUM(X85:X91)</f>
        <v>477350</v>
      </c>
      <c r="Y84" s="58">
        <v>278550</v>
      </c>
      <c r="Z84" s="58">
        <v>198800</v>
      </c>
      <c r="AA84" s="64">
        <f t="shared" si="16"/>
        <v>283650</v>
      </c>
      <c r="AB84" s="65">
        <f t="shared" si="9"/>
        <v>3266000</v>
      </c>
      <c r="AC84" s="66">
        <f t="shared" si="10"/>
        <v>0</v>
      </c>
    </row>
    <row r="85" spans="1:29">
      <c r="A85" s="51" t="s">
        <v>149</v>
      </c>
      <c r="B85" s="52" t="s">
        <v>150</v>
      </c>
      <c r="C85" s="21" t="s">
        <v>150</v>
      </c>
      <c r="D85" s="21" t="s">
        <v>150</v>
      </c>
      <c r="E85" s="36">
        <v>1957</v>
      </c>
      <c r="F85" s="36">
        <v>0</v>
      </c>
      <c r="G85" s="36"/>
      <c r="H85" s="36">
        <v>14</v>
      </c>
      <c r="I85" s="36">
        <f t="shared" si="13"/>
        <v>1590250</v>
      </c>
      <c r="J85" s="36">
        <f t="shared" si="14"/>
        <v>1174200</v>
      </c>
      <c r="K85" s="36">
        <v>1174200</v>
      </c>
      <c r="L85" s="36">
        <v>0</v>
      </c>
      <c r="M85" s="36">
        <v>0</v>
      </c>
      <c r="N85" s="36">
        <v>146775</v>
      </c>
      <c r="O85" s="36">
        <f t="shared" si="15"/>
        <v>269275</v>
      </c>
      <c r="P85" s="36">
        <v>146775</v>
      </c>
      <c r="Q85" s="36">
        <v>0</v>
      </c>
      <c r="R85" s="36">
        <v>122500</v>
      </c>
      <c r="S85" s="36">
        <v>0</v>
      </c>
      <c r="T85" s="36">
        <v>1196100</v>
      </c>
      <c r="U85" s="36">
        <v>122500</v>
      </c>
      <c r="V85" s="36">
        <v>146800</v>
      </c>
      <c r="W85" s="36">
        <v>926800</v>
      </c>
      <c r="X85" s="36">
        <f t="shared" si="17"/>
        <v>257075</v>
      </c>
      <c r="Y85" s="36">
        <v>146775</v>
      </c>
      <c r="Z85" s="36">
        <v>110300</v>
      </c>
      <c r="AA85" s="60">
        <f t="shared" si="16"/>
        <v>137075</v>
      </c>
      <c r="AB85" s="53">
        <f t="shared" si="9"/>
        <v>1590250</v>
      </c>
      <c r="AC85" s="54">
        <f t="shared" si="10"/>
        <v>0</v>
      </c>
    </row>
    <row r="86" spans="1:29">
      <c r="A86" s="51" t="s">
        <v>149</v>
      </c>
      <c r="B86" s="52" t="s">
        <v>150</v>
      </c>
      <c r="C86" s="21" t="s">
        <v>151</v>
      </c>
      <c r="D86" s="21" t="s">
        <v>151</v>
      </c>
      <c r="E86" s="36">
        <v>24</v>
      </c>
      <c r="F86" s="36">
        <v>0</v>
      </c>
      <c r="G86" s="36">
        <v>76</v>
      </c>
      <c r="H86" s="36">
        <v>2</v>
      </c>
      <c r="I86" s="36">
        <f t="shared" si="13"/>
        <v>130000</v>
      </c>
      <c r="J86" s="36">
        <f t="shared" si="14"/>
        <v>60000</v>
      </c>
      <c r="K86" s="36">
        <v>14400</v>
      </c>
      <c r="L86" s="36">
        <v>0</v>
      </c>
      <c r="M86" s="36">
        <v>45600</v>
      </c>
      <c r="N86" s="36">
        <v>1800</v>
      </c>
      <c r="O86" s="36">
        <f t="shared" si="15"/>
        <v>68200</v>
      </c>
      <c r="P86" s="36">
        <v>1800</v>
      </c>
      <c r="Q86" s="36">
        <v>0</v>
      </c>
      <c r="R86" s="36">
        <v>17500</v>
      </c>
      <c r="S86" s="36">
        <v>48900</v>
      </c>
      <c r="T86" s="36">
        <v>115600</v>
      </c>
      <c r="U86" s="36">
        <v>17500</v>
      </c>
      <c r="V86" s="36">
        <v>50700</v>
      </c>
      <c r="W86" s="36">
        <v>47400</v>
      </c>
      <c r="X86" s="36">
        <f t="shared" si="17"/>
        <v>6600</v>
      </c>
      <c r="Y86" s="36">
        <v>1800</v>
      </c>
      <c r="Z86" s="36">
        <v>4800</v>
      </c>
      <c r="AA86" s="60">
        <f t="shared" si="16"/>
        <v>7800</v>
      </c>
      <c r="AB86" s="53">
        <f t="shared" si="9"/>
        <v>130000</v>
      </c>
      <c r="AC86" s="54">
        <f t="shared" si="10"/>
        <v>0</v>
      </c>
    </row>
    <row r="87" spans="1:29">
      <c r="A87" s="51" t="s">
        <v>149</v>
      </c>
      <c r="B87" s="52" t="s">
        <v>150</v>
      </c>
      <c r="C87" s="21" t="s">
        <v>152</v>
      </c>
      <c r="D87" s="21" t="s">
        <v>152</v>
      </c>
      <c r="E87" s="36">
        <v>611</v>
      </c>
      <c r="F87" s="36">
        <v>0</v>
      </c>
      <c r="G87" s="36"/>
      <c r="H87" s="36">
        <v>6</v>
      </c>
      <c r="I87" s="36">
        <f t="shared" si="13"/>
        <v>510750</v>
      </c>
      <c r="J87" s="36">
        <f t="shared" si="14"/>
        <v>366600</v>
      </c>
      <c r="K87" s="36">
        <v>366600</v>
      </c>
      <c r="L87" s="36">
        <v>0</v>
      </c>
      <c r="M87" s="36">
        <v>0</v>
      </c>
      <c r="N87" s="36">
        <v>45825</v>
      </c>
      <c r="O87" s="36">
        <f t="shared" si="15"/>
        <v>98325</v>
      </c>
      <c r="P87" s="36">
        <v>45825</v>
      </c>
      <c r="Q87" s="36">
        <v>0</v>
      </c>
      <c r="R87" s="36">
        <v>52500</v>
      </c>
      <c r="S87" s="36">
        <v>0</v>
      </c>
      <c r="T87" s="36">
        <v>387600</v>
      </c>
      <c r="U87" s="36">
        <v>52500</v>
      </c>
      <c r="V87" s="36">
        <v>45800</v>
      </c>
      <c r="W87" s="36">
        <v>289300</v>
      </c>
      <c r="X87" s="36">
        <f t="shared" si="17"/>
        <v>74825</v>
      </c>
      <c r="Y87" s="36">
        <v>45825</v>
      </c>
      <c r="Z87" s="36">
        <v>29000</v>
      </c>
      <c r="AA87" s="60">
        <f t="shared" si="16"/>
        <v>48325</v>
      </c>
      <c r="AB87" s="53">
        <f t="shared" si="9"/>
        <v>510750</v>
      </c>
      <c r="AC87" s="54">
        <f t="shared" si="10"/>
        <v>0</v>
      </c>
    </row>
    <row r="88" spans="1:29">
      <c r="A88" s="51" t="s">
        <v>149</v>
      </c>
      <c r="B88" s="52" t="s">
        <v>150</v>
      </c>
      <c r="C88" s="21" t="s">
        <v>153</v>
      </c>
      <c r="D88" s="21" t="s">
        <v>153</v>
      </c>
      <c r="E88" s="36">
        <v>181</v>
      </c>
      <c r="F88" s="36">
        <v>0</v>
      </c>
      <c r="G88" s="36">
        <v>19</v>
      </c>
      <c r="H88" s="36">
        <v>2</v>
      </c>
      <c r="I88" s="36">
        <f t="shared" si="13"/>
        <v>197500</v>
      </c>
      <c r="J88" s="36">
        <f t="shared" si="14"/>
        <v>120000</v>
      </c>
      <c r="K88" s="36">
        <v>108600</v>
      </c>
      <c r="L88" s="36">
        <v>0</v>
      </c>
      <c r="M88" s="36">
        <v>11400</v>
      </c>
      <c r="N88" s="36">
        <v>13575</v>
      </c>
      <c r="O88" s="36">
        <f t="shared" si="15"/>
        <v>63925</v>
      </c>
      <c r="P88" s="36">
        <v>13575</v>
      </c>
      <c r="Q88" s="36">
        <v>0</v>
      </c>
      <c r="R88" s="36">
        <v>17500</v>
      </c>
      <c r="S88" s="36">
        <v>32850</v>
      </c>
      <c r="T88" s="36">
        <v>158600</v>
      </c>
      <c r="U88" s="36">
        <v>17500</v>
      </c>
      <c r="V88" s="36">
        <v>46400</v>
      </c>
      <c r="W88" s="36">
        <v>94700</v>
      </c>
      <c r="X88" s="36">
        <f t="shared" si="17"/>
        <v>23075</v>
      </c>
      <c r="Y88" s="36">
        <v>13575</v>
      </c>
      <c r="Z88" s="36">
        <v>9500</v>
      </c>
      <c r="AA88" s="60">
        <f t="shared" si="16"/>
        <v>15825</v>
      </c>
      <c r="AB88" s="53">
        <f t="shared" si="9"/>
        <v>197500</v>
      </c>
      <c r="AC88" s="54">
        <f t="shared" si="10"/>
        <v>0</v>
      </c>
    </row>
    <row r="89" spans="1:29">
      <c r="A89" s="51" t="s">
        <v>149</v>
      </c>
      <c r="B89" s="52" t="s">
        <v>150</v>
      </c>
      <c r="C89" s="21" t="s">
        <v>154</v>
      </c>
      <c r="D89" s="21" t="s">
        <v>154</v>
      </c>
      <c r="E89" s="36">
        <v>91</v>
      </c>
      <c r="F89" s="36">
        <v>0</v>
      </c>
      <c r="G89" s="36">
        <v>9</v>
      </c>
      <c r="H89" s="36">
        <v>2</v>
      </c>
      <c r="I89" s="36">
        <f t="shared" si="13"/>
        <v>130000</v>
      </c>
      <c r="J89" s="36">
        <f t="shared" si="14"/>
        <v>60000</v>
      </c>
      <c r="K89" s="36">
        <v>54600</v>
      </c>
      <c r="L89" s="36">
        <v>0</v>
      </c>
      <c r="M89" s="36">
        <v>5400</v>
      </c>
      <c r="N89" s="36">
        <v>6825</v>
      </c>
      <c r="O89" s="36">
        <f t="shared" si="15"/>
        <v>63175</v>
      </c>
      <c r="P89" s="36">
        <v>6825</v>
      </c>
      <c r="Q89" s="36">
        <v>0</v>
      </c>
      <c r="R89" s="36">
        <v>17500</v>
      </c>
      <c r="S89" s="36">
        <v>38850</v>
      </c>
      <c r="T89" s="36">
        <v>110600</v>
      </c>
      <c r="U89" s="36">
        <v>17500</v>
      </c>
      <c r="V89" s="36">
        <v>45700</v>
      </c>
      <c r="W89" s="36">
        <v>47400</v>
      </c>
      <c r="X89" s="36">
        <f t="shared" si="17"/>
        <v>11625</v>
      </c>
      <c r="Y89" s="36">
        <v>6825</v>
      </c>
      <c r="Z89" s="36">
        <v>4800</v>
      </c>
      <c r="AA89" s="60">
        <f t="shared" si="16"/>
        <v>7775</v>
      </c>
      <c r="AB89" s="53">
        <f t="shared" si="9"/>
        <v>130000</v>
      </c>
      <c r="AC89" s="54">
        <f t="shared" si="10"/>
        <v>0</v>
      </c>
    </row>
    <row r="90" spans="1:29">
      <c r="A90" s="51" t="s">
        <v>149</v>
      </c>
      <c r="B90" s="52" t="s">
        <v>150</v>
      </c>
      <c r="C90" s="21" t="s">
        <v>155</v>
      </c>
      <c r="D90" s="21" t="s">
        <v>155</v>
      </c>
      <c r="E90" s="36">
        <v>262</v>
      </c>
      <c r="F90" s="36">
        <v>0</v>
      </c>
      <c r="G90" s="36"/>
      <c r="H90" s="36">
        <v>1</v>
      </c>
      <c r="I90" s="36">
        <f t="shared" si="13"/>
        <v>205250</v>
      </c>
      <c r="J90" s="36">
        <f t="shared" si="14"/>
        <v>157200</v>
      </c>
      <c r="K90" s="36">
        <v>157200</v>
      </c>
      <c r="L90" s="36">
        <v>0</v>
      </c>
      <c r="M90" s="36">
        <v>0</v>
      </c>
      <c r="N90" s="36">
        <v>19650</v>
      </c>
      <c r="O90" s="36">
        <f t="shared" si="15"/>
        <v>28400</v>
      </c>
      <c r="P90" s="36">
        <v>19650</v>
      </c>
      <c r="Q90" s="36">
        <v>0</v>
      </c>
      <c r="R90" s="36">
        <v>8750</v>
      </c>
      <c r="S90" s="36">
        <v>0</v>
      </c>
      <c r="T90" s="36">
        <v>152600</v>
      </c>
      <c r="U90" s="36">
        <v>8800</v>
      </c>
      <c r="V90" s="36">
        <v>19700</v>
      </c>
      <c r="W90" s="36">
        <v>124100</v>
      </c>
      <c r="X90" s="36">
        <f t="shared" si="17"/>
        <v>32150</v>
      </c>
      <c r="Y90" s="36">
        <v>19650</v>
      </c>
      <c r="Z90" s="36">
        <v>12500</v>
      </c>
      <c r="AA90" s="60">
        <f t="shared" si="16"/>
        <v>20500</v>
      </c>
      <c r="AB90" s="53">
        <f t="shared" si="9"/>
        <v>205250</v>
      </c>
      <c r="AC90" s="54">
        <f t="shared" si="10"/>
        <v>0</v>
      </c>
    </row>
    <row r="91" spans="1:29">
      <c r="A91" s="51" t="s">
        <v>149</v>
      </c>
      <c r="B91" s="52" t="s">
        <v>150</v>
      </c>
      <c r="C91" s="21" t="s">
        <v>156</v>
      </c>
      <c r="D91" s="21" t="s">
        <v>156</v>
      </c>
      <c r="E91" s="36">
        <v>588</v>
      </c>
      <c r="F91" s="36">
        <v>0</v>
      </c>
      <c r="G91" s="36"/>
      <c r="H91" s="36">
        <v>7</v>
      </c>
      <c r="I91" s="36">
        <f t="shared" si="13"/>
        <v>502250</v>
      </c>
      <c r="J91" s="36">
        <f t="shared" si="14"/>
        <v>352800</v>
      </c>
      <c r="K91" s="36">
        <v>352800</v>
      </c>
      <c r="L91" s="36">
        <v>0</v>
      </c>
      <c r="M91" s="36">
        <v>0</v>
      </c>
      <c r="N91" s="36">
        <v>44100</v>
      </c>
      <c r="O91" s="36">
        <f t="shared" si="15"/>
        <v>105350</v>
      </c>
      <c r="P91" s="36">
        <v>44100</v>
      </c>
      <c r="Q91" s="36">
        <v>0</v>
      </c>
      <c r="R91" s="36">
        <v>61250</v>
      </c>
      <c r="S91" s="36">
        <v>0</v>
      </c>
      <c r="T91" s="36">
        <v>383900</v>
      </c>
      <c r="U91" s="36">
        <v>61300</v>
      </c>
      <c r="V91" s="36">
        <v>44100</v>
      </c>
      <c r="W91" s="36">
        <v>278500</v>
      </c>
      <c r="X91" s="36">
        <f t="shared" si="17"/>
        <v>72000</v>
      </c>
      <c r="Y91" s="36">
        <v>44100</v>
      </c>
      <c r="Z91" s="36">
        <v>27900</v>
      </c>
      <c r="AA91" s="60">
        <f t="shared" si="16"/>
        <v>46350</v>
      </c>
      <c r="AB91" s="53">
        <f t="shared" si="9"/>
        <v>502250</v>
      </c>
      <c r="AC91" s="54">
        <f t="shared" si="10"/>
        <v>0</v>
      </c>
    </row>
    <row r="92" s="40" customFormat="1" spans="1:29">
      <c r="A92" s="62" t="e">
        <v>#N/A</v>
      </c>
      <c r="B92" s="67"/>
      <c r="C92" s="57" t="s">
        <v>157</v>
      </c>
      <c r="D92" s="57" t="s">
        <v>157</v>
      </c>
      <c r="E92" s="58">
        <f>SUM(E93:E94)</f>
        <v>544</v>
      </c>
      <c r="F92" s="58">
        <f>SUM(F93:F94)</f>
        <v>34</v>
      </c>
      <c r="G92" s="58">
        <f>SUM(G93:G94)</f>
        <v>57</v>
      </c>
      <c r="H92" s="58">
        <f>SUM(H93:H94)</f>
        <v>12</v>
      </c>
      <c r="I92" s="58">
        <f t="shared" si="13"/>
        <v>606850</v>
      </c>
      <c r="J92" s="58">
        <f t="shared" si="14"/>
        <v>371480</v>
      </c>
      <c r="K92" s="58">
        <v>326400</v>
      </c>
      <c r="L92" s="58">
        <v>10880</v>
      </c>
      <c r="M92" s="58">
        <v>34200</v>
      </c>
      <c r="N92" s="58">
        <v>40800</v>
      </c>
      <c r="O92" s="58">
        <f t="shared" si="15"/>
        <v>194570</v>
      </c>
      <c r="P92" s="58">
        <v>40800</v>
      </c>
      <c r="Q92" s="58">
        <v>2720</v>
      </c>
      <c r="R92" s="58">
        <v>105000</v>
      </c>
      <c r="S92" s="58">
        <v>46050</v>
      </c>
      <c r="T92" s="58">
        <v>485700</v>
      </c>
      <c r="U92" s="58">
        <v>105000</v>
      </c>
      <c r="V92" s="58">
        <v>89600</v>
      </c>
      <c r="W92" s="58">
        <v>291100</v>
      </c>
      <c r="X92" s="58">
        <f>SUM(X93:X94)</f>
        <v>72800</v>
      </c>
      <c r="Y92" s="58">
        <v>40800</v>
      </c>
      <c r="Z92" s="58">
        <v>32000</v>
      </c>
      <c r="AA92" s="64">
        <f t="shared" si="16"/>
        <v>48350</v>
      </c>
      <c r="AB92" s="65">
        <f t="shared" si="9"/>
        <v>606850</v>
      </c>
      <c r="AC92" s="66">
        <f t="shared" si="10"/>
        <v>0</v>
      </c>
    </row>
    <row r="93" spans="1:29">
      <c r="A93" s="51" t="s">
        <v>158</v>
      </c>
      <c r="B93" s="52" t="s">
        <v>159</v>
      </c>
      <c r="C93" s="21" t="s">
        <v>159</v>
      </c>
      <c r="D93" s="21" t="s">
        <v>159</v>
      </c>
      <c r="E93" s="36">
        <v>501</v>
      </c>
      <c r="F93" s="36">
        <v>34</v>
      </c>
      <c r="G93" s="36"/>
      <c r="H93" s="36">
        <v>6</v>
      </c>
      <c r="I93" s="36">
        <f t="shared" si="13"/>
        <v>441850</v>
      </c>
      <c r="J93" s="36">
        <f t="shared" si="14"/>
        <v>311480</v>
      </c>
      <c r="K93" s="36">
        <v>300600</v>
      </c>
      <c r="L93" s="36">
        <v>10880</v>
      </c>
      <c r="M93" s="36">
        <v>0</v>
      </c>
      <c r="N93" s="36">
        <v>37575</v>
      </c>
      <c r="O93" s="36">
        <f t="shared" si="15"/>
        <v>92795</v>
      </c>
      <c r="P93" s="36">
        <v>37575</v>
      </c>
      <c r="Q93" s="36">
        <v>2720</v>
      </c>
      <c r="R93" s="36">
        <v>52500</v>
      </c>
      <c r="S93" s="36">
        <v>0</v>
      </c>
      <c r="T93" s="36">
        <v>336500</v>
      </c>
      <c r="U93" s="36">
        <v>52500</v>
      </c>
      <c r="V93" s="36">
        <v>40300</v>
      </c>
      <c r="W93" s="36">
        <v>243700</v>
      </c>
      <c r="X93" s="36">
        <f t="shared" si="17"/>
        <v>64775</v>
      </c>
      <c r="Y93" s="36">
        <v>37575</v>
      </c>
      <c r="Z93" s="36">
        <v>27200</v>
      </c>
      <c r="AA93" s="60">
        <f t="shared" si="16"/>
        <v>40575</v>
      </c>
      <c r="AB93" s="53">
        <f t="shared" si="9"/>
        <v>441850</v>
      </c>
      <c r="AC93" s="54">
        <f t="shared" si="10"/>
        <v>0</v>
      </c>
    </row>
    <row r="94" spans="1:29">
      <c r="A94" s="51" t="s">
        <v>158</v>
      </c>
      <c r="B94" s="52" t="s">
        <v>159</v>
      </c>
      <c r="C94" s="21" t="s">
        <v>160</v>
      </c>
      <c r="D94" s="21" t="s">
        <v>160</v>
      </c>
      <c r="E94" s="36">
        <v>43</v>
      </c>
      <c r="F94" s="36">
        <v>0</v>
      </c>
      <c r="G94" s="36">
        <v>57</v>
      </c>
      <c r="H94" s="36">
        <v>6</v>
      </c>
      <c r="I94" s="36">
        <f t="shared" si="13"/>
        <v>165000</v>
      </c>
      <c r="J94" s="36">
        <f t="shared" si="14"/>
        <v>60000</v>
      </c>
      <c r="K94" s="36">
        <v>25800</v>
      </c>
      <c r="L94" s="36">
        <v>0</v>
      </c>
      <c r="M94" s="36">
        <v>34200</v>
      </c>
      <c r="N94" s="36">
        <v>3225</v>
      </c>
      <c r="O94" s="36">
        <f t="shared" si="15"/>
        <v>101775</v>
      </c>
      <c r="P94" s="36">
        <v>3225</v>
      </c>
      <c r="Q94" s="36">
        <v>0</v>
      </c>
      <c r="R94" s="36">
        <v>52500</v>
      </c>
      <c r="S94" s="36">
        <v>46050</v>
      </c>
      <c r="T94" s="36">
        <v>149200</v>
      </c>
      <c r="U94" s="36">
        <v>52500</v>
      </c>
      <c r="V94" s="36">
        <v>49300</v>
      </c>
      <c r="W94" s="36">
        <v>47400</v>
      </c>
      <c r="X94" s="36">
        <f t="shared" si="17"/>
        <v>8025</v>
      </c>
      <c r="Y94" s="36">
        <v>3225</v>
      </c>
      <c r="Z94" s="36">
        <v>4800</v>
      </c>
      <c r="AA94" s="60">
        <f t="shared" si="16"/>
        <v>7775</v>
      </c>
      <c r="AB94" s="53">
        <f t="shared" si="9"/>
        <v>165000</v>
      </c>
      <c r="AC94" s="54">
        <f t="shared" si="10"/>
        <v>0</v>
      </c>
    </row>
    <row r="95" hidden="1" spans="1:29">
      <c r="A95" s="51" t="s">
        <v>158</v>
      </c>
      <c r="B95" s="52" t="s">
        <v>159</v>
      </c>
      <c r="C95" s="21" t="s">
        <v>161</v>
      </c>
      <c r="D95" s="21" t="s">
        <v>161</v>
      </c>
      <c r="E95" s="36" t="s">
        <v>162</v>
      </c>
      <c r="F95" s="36"/>
      <c r="G95" s="36"/>
      <c r="H95" s="36"/>
      <c r="I95" s="36">
        <f t="shared" si="13"/>
        <v>0</v>
      </c>
      <c r="J95" s="36">
        <f t="shared" si="14"/>
        <v>0</v>
      </c>
      <c r="K95" s="36">
        <v>0</v>
      </c>
      <c r="L95" s="36">
        <v>0</v>
      </c>
      <c r="M95" s="36">
        <v>0</v>
      </c>
      <c r="N95" s="36">
        <v>0</v>
      </c>
      <c r="O95" s="36">
        <f t="shared" si="15"/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f t="shared" si="17"/>
        <v>0</v>
      </c>
      <c r="Y95" s="36">
        <v>0</v>
      </c>
      <c r="Z95" s="36">
        <v>0</v>
      </c>
      <c r="AA95" s="60">
        <f t="shared" si="16"/>
        <v>0</v>
      </c>
      <c r="AB95" s="53">
        <f t="shared" si="9"/>
        <v>0</v>
      </c>
      <c r="AC95" s="54">
        <f t="shared" si="10"/>
        <v>0</v>
      </c>
    </row>
    <row r="96" s="40" customFormat="1" spans="1:29">
      <c r="A96" s="62" t="e">
        <v>#N/A</v>
      </c>
      <c r="B96" s="67"/>
      <c r="C96" s="57" t="s">
        <v>163</v>
      </c>
      <c r="D96" s="57" t="s">
        <v>163</v>
      </c>
      <c r="E96" s="58">
        <f>SUM(E97:E113)</f>
        <v>4380</v>
      </c>
      <c r="F96" s="58">
        <f>SUM(F97:F113)</f>
        <v>0</v>
      </c>
      <c r="G96" s="58">
        <f>SUM(G97:G113)</f>
        <v>519</v>
      </c>
      <c r="H96" s="58">
        <f>SUM(H97:H113)</f>
        <v>30</v>
      </c>
      <c r="I96" s="58">
        <f t="shared" si="13"/>
        <v>4296750</v>
      </c>
      <c r="J96" s="58">
        <f t="shared" si="14"/>
        <v>2939400</v>
      </c>
      <c r="K96" s="58">
        <v>2628000</v>
      </c>
      <c r="L96" s="58">
        <v>0</v>
      </c>
      <c r="M96" s="58">
        <v>311400</v>
      </c>
      <c r="N96" s="58">
        <v>328500</v>
      </c>
      <c r="O96" s="58">
        <f t="shared" si="15"/>
        <v>1028850</v>
      </c>
      <c r="P96" s="58">
        <v>328500</v>
      </c>
      <c r="Q96" s="58">
        <v>0</v>
      </c>
      <c r="R96" s="58">
        <v>262500</v>
      </c>
      <c r="S96" s="58">
        <v>437850</v>
      </c>
      <c r="T96" s="58">
        <v>3349500</v>
      </c>
      <c r="U96" s="58">
        <v>262900</v>
      </c>
      <c r="V96" s="58">
        <v>766500</v>
      </c>
      <c r="W96" s="58">
        <v>2320100</v>
      </c>
      <c r="X96" s="58">
        <f>SUM(X97:X113)</f>
        <v>583600</v>
      </c>
      <c r="Y96" s="58">
        <v>328500</v>
      </c>
      <c r="Z96" s="58">
        <v>255100</v>
      </c>
      <c r="AA96" s="64">
        <f t="shared" si="16"/>
        <v>363650</v>
      </c>
      <c r="AB96" s="65">
        <f t="shared" si="9"/>
        <v>4296750</v>
      </c>
      <c r="AC96" s="66">
        <f t="shared" si="10"/>
        <v>0</v>
      </c>
    </row>
    <row r="97" spans="1:29">
      <c r="A97" s="51" t="s">
        <v>164</v>
      </c>
      <c r="B97" s="52" t="s">
        <v>165</v>
      </c>
      <c r="C97" s="21" t="s">
        <v>165</v>
      </c>
      <c r="D97" s="21" t="s">
        <v>165</v>
      </c>
      <c r="E97" s="36">
        <v>1132</v>
      </c>
      <c r="F97" s="36">
        <v>0</v>
      </c>
      <c r="G97" s="36"/>
      <c r="H97" s="36">
        <v>6</v>
      </c>
      <c r="I97" s="36">
        <f t="shared" si="13"/>
        <v>901500</v>
      </c>
      <c r="J97" s="36">
        <f t="shared" si="14"/>
        <v>679200</v>
      </c>
      <c r="K97" s="36">
        <v>679200</v>
      </c>
      <c r="L97" s="36">
        <v>0</v>
      </c>
      <c r="M97" s="36">
        <v>0</v>
      </c>
      <c r="N97" s="36">
        <v>84900</v>
      </c>
      <c r="O97" s="36">
        <f t="shared" si="15"/>
        <v>137400</v>
      </c>
      <c r="P97" s="36">
        <v>84900</v>
      </c>
      <c r="Q97" s="36">
        <v>0</v>
      </c>
      <c r="R97" s="36">
        <v>52500</v>
      </c>
      <c r="S97" s="36">
        <v>0</v>
      </c>
      <c r="T97" s="36">
        <v>673500</v>
      </c>
      <c r="U97" s="36">
        <v>52500</v>
      </c>
      <c r="V97" s="36">
        <v>84900</v>
      </c>
      <c r="W97" s="36">
        <v>536100</v>
      </c>
      <c r="X97" s="36">
        <f t="shared" si="17"/>
        <v>160900</v>
      </c>
      <c r="Y97" s="36">
        <v>84900</v>
      </c>
      <c r="Z97" s="36">
        <v>76000</v>
      </c>
      <c r="AA97" s="60">
        <f t="shared" si="16"/>
        <v>67100</v>
      </c>
      <c r="AB97" s="53">
        <f t="shared" si="9"/>
        <v>901500</v>
      </c>
      <c r="AC97" s="54">
        <f t="shared" si="10"/>
        <v>0</v>
      </c>
    </row>
    <row r="98" spans="1:29">
      <c r="A98" s="51" t="s">
        <v>164</v>
      </c>
      <c r="B98" s="52" t="s">
        <v>165</v>
      </c>
      <c r="C98" s="21" t="s">
        <v>166</v>
      </c>
      <c r="D98" s="21" t="s">
        <v>166</v>
      </c>
      <c r="E98" s="36">
        <v>49</v>
      </c>
      <c r="F98" s="36">
        <v>0</v>
      </c>
      <c r="G98" s="36">
        <v>51</v>
      </c>
      <c r="H98" s="36">
        <v>3</v>
      </c>
      <c r="I98" s="36">
        <f t="shared" si="13"/>
        <v>138750</v>
      </c>
      <c r="J98" s="36">
        <f t="shared" si="14"/>
        <v>60000</v>
      </c>
      <c r="K98" s="36">
        <v>29400</v>
      </c>
      <c r="L98" s="36">
        <v>0</v>
      </c>
      <c r="M98" s="36">
        <v>30600</v>
      </c>
      <c r="N98" s="36">
        <v>3675</v>
      </c>
      <c r="O98" s="36">
        <f t="shared" si="15"/>
        <v>75075</v>
      </c>
      <c r="P98" s="36">
        <v>3675</v>
      </c>
      <c r="Q98" s="36">
        <v>0</v>
      </c>
      <c r="R98" s="36">
        <v>26250</v>
      </c>
      <c r="S98" s="36">
        <v>45150</v>
      </c>
      <c r="T98" s="36">
        <v>122500</v>
      </c>
      <c r="U98" s="36">
        <v>26300</v>
      </c>
      <c r="V98" s="36">
        <v>48800</v>
      </c>
      <c r="W98" s="36">
        <v>47400</v>
      </c>
      <c r="X98" s="36">
        <f t="shared" si="17"/>
        <v>8475</v>
      </c>
      <c r="Y98" s="36">
        <v>3675</v>
      </c>
      <c r="Z98" s="36">
        <v>4800</v>
      </c>
      <c r="AA98" s="60">
        <f t="shared" si="16"/>
        <v>7775</v>
      </c>
      <c r="AB98" s="53">
        <f t="shared" si="9"/>
        <v>138750</v>
      </c>
      <c r="AC98" s="54">
        <f t="shared" si="10"/>
        <v>0</v>
      </c>
    </row>
    <row r="99" spans="1:29">
      <c r="A99" s="51" t="s">
        <v>164</v>
      </c>
      <c r="B99" s="52" t="s">
        <v>165</v>
      </c>
      <c r="C99" s="21" t="s">
        <v>167</v>
      </c>
      <c r="D99" s="21" t="s">
        <v>167</v>
      </c>
      <c r="E99" s="36">
        <v>131</v>
      </c>
      <c r="F99" s="36">
        <v>0</v>
      </c>
      <c r="G99" s="36">
        <v>69</v>
      </c>
      <c r="H99" s="36">
        <v>1</v>
      </c>
      <c r="I99" s="36">
        <f t="shared" si="13"/>
        <v>188750</v>
      </c>
      <c r="J99" s="36">
        <f t="shared" si="14"/>
        <v>120000</v>
      </c>
      <c r="K99" s="36">
        <v>78600</v>
      </c>
      <c r="L99" s="36">
        <v>0</v>
      </c>
      <c r="M99" s="36">
        <v>41400</v>
      </c>
      <c r="N99" s="36">
        <v>9825</v>
      </c>
      <c r="O99" s="36">
        <f t="shared" si="15"/>
        <v>58925</v>
      </c>
      <c r="P99" s="36">
        <v>9825</v>
      </c>
      <c r="Q99" s="36">
        <v>0</v>
      </c>
      <c r="R99" s="36">
        <v>8750</v>
      </c>
      <c r="S99" s="36">
        <v>40350</v>
      </c>
      <c r="T99" s="36">
        <v>153700</v>
      </c>
      <c r="U99" s="36">
        <v>8800</v>
      </c>
      <c r="V99" s="36">
        <v>50200</v>
      </c>
      <c r="W99" s="36">
        <v>94700</v>
      </c>
      <c r="X99" s="36">
        <f t="shared" si="17"/>
        <v>19325</v>
      </c>
      <c r="Y99" s="36">
        <v>9825</v>
      </c>
      <c r="Z99" s="36">
        <v>9500</v>
      </c>
      <c r="AA99" s="60">
        <f t="shared" si="16"/>
        <v>15725</v>
      </c>
      <c r="AB99" s="53">
        <f t="shared" si="9"/>
        <v>188750</v>
      </c>
      <c r="AC99" s="54">
        <f t="shared" si="10"/>
        <v>0</v>
      </c>
    </row>
    <row r="100" spans="1:29">
      <c r="A100" s="51" t="s">
        <v>164</v>
      </c>
      <c r="B100" s="52" t="s">
        <v>165</v>
      </c>
      <c r="C100" s="21" t="s">
        <v>168</v>
      </c>
      <c r="D100" s="21" t="s">
        <v>168</v>
      </c>
      <c r="E100" s="36">
        <v>132</v>
      </c>
      <c r="F100" s="36">
        <v>0</v>
      </c>
      <c r="G100" s="36">
        <v>68</v>
      </c>
      <c r="H100" s="36">
        <v>1</v>
      </c>
      <c r="I100" s="36">
        <f t="shared" si="13"/>
        <v>188750</v>
      </c>
      <c r="J100" s="36">
        <f t="shared" si="14"/>
        <v>120000</v>
      </c>
      <c r="K100" s="36">
        <v>79200</v>
      </c>
      <c r="L100" s="36">
        <v>0</v>
      </c>
      <c r="M100" s="36">
        <v>40800</v>
      </c>
      <c r="N100" s="36">
        <v>9900</v>
      </c>
      <c r="O100" s="36">
        <f t="shared" si="15"/>
        <v>58850</v>
      </c>
      <c r="P100" s="36">
        <v>9900</v>
      </c>
      <c r="Q100" s="36">
        <v>0</v>
      </c>
      <c r="R100" s="36">
        <v>8750</v>
      </c>
      <c r="S100" s="36">
        <v>40200</v>
      </c>
      <c r="T100" s="36">
        <v>153600</v>
      </c>
      <c r="U100" s="36">
        <v>8800</v>
      </c>
      <c r="V100" s="36">
        <v>50100</v>
      </c>
      <c r="W100" s="36">
        <v>94700</v>
      </c>
      <c r="X100" s="36">
        <f t="shared" si="17"/>
        <v>19400</v>
      </c>
      <c r="Y100" s="36">
        <v>9900</v>
      </c>
      <c r="Z100" s="36">
        <v>9500</v>
      </c>
      <c r="AA100" s="60">
        <f t="shared" si="16"/>
        <v>15750</v>
      </c>
      <c r="AB100" s="53">
        <f t="shared" si="9"/>
        <v>188750</v>
      </c>
      <c r="AC100" s="54">
        <f t="shared" si="10"/>
        <v>0</v>
      </c>
    </row>
    <row r="101" spans="1:29">
      <c r="A101" s="51" t="s">
        <v>164</v>
      </c>
      <c r="B101" s="52" t="s">
        <v>165</v>
      </c>
      <c r="C101" s="21" t="s">
        <v>169</v>
      </c>
      <c r="D101" s="21" t="s">
        <v>169</v>
      </c>
      <c r="E101" s="36">
        <v>92</v>
      </c>
      <c r="F101" s="36">
        <v>0</v>
      </c>
      <c r="G101" s="36">
        <v>8</v>
      </c>
      <c r="H101" s="36">
        <v>1</v>
      </c>
      <c r="I101" s="36">
        <f t="shared" si="13"/>
        <v>121250</v>
      </c>
      <c r="J101" s="36">
        <f t="shared" si="14"/>
        <v>60000</v>
      </c>
      <c r="K101" s="36">
        <v>55200</v>
      </c>
      <c r="L101" s="36">
        <v>0</v>
      </c>
      <c r="M101" s="36">
        <v>4800</v>
      </c>
      <c r="N101" s="36">
        <v>6900</v>
      </c>
      <c r="O101" s="36">
        <f t="shared" si="15"/>
        <v>54350</v>
      </c>
      <c r="P101" s="36">
        <v>6900</v>
      </c>
      <c r="Q101" s="36">
        <v>0</v>
      </c>
      <c r="R101" s="36">
        <v>8750</v>
      </c>
      <c r="S101" s="36">
        <v>38700</v>
      </c>
      <c r="T101" s="36">
        <v>101800</v>
      </c>
      <c r="U101" s="36">
        <v>8800</v>
      </c>
      <c r="V101" s="36">
        <v>45600</v>
      </c>
      <c r="W101" s="36">
        <v>47400</v>
      </c>
      <c r="X101" s="36">
        <f t="shared" si="17"/>
        <v>11700</v>
      </c>
      <c r="Y101" s="36">
        <v>6900</v>
      </c>
      <c r="Z101" s="36">
        <v>4800</v>
      </c>
      <c r="AA101" s="60">
        <f t="shared" si="16"/>
        <v>7750</v>
      </c>
      <c r="AB101" s="53">
        <f t="shared" si="9"/>
        <v>121250</v>
      </c>
      <c r="AC101" s="54">
        <f t="shared" si="10"/>
        <v>0</v>
      </c>
    </row>
    <row r="102" spans="1:29">
      <c r="A102" s="51" t="s">
        <v>164</v>
      </c>
      <c r="B102" s="52" t="s">
        <v>165</v>
      </c>
      <c r="C102" s="21" t="s">
        <v>170</v>
      </c>
      <c r="D102" s="21" t="s">
        <v>170</v>
      </c>
      <c r="E102" s="36">
        <v>59</v>
      </c>
      <c r="F102" s="36">
        <v>0</v>
      </c>
      <c r="G102" s="36">
        <v>41</v>
      </c>
      <c r="H102" s="36">
        <v>0</v>
      </c>
      <c r="I102" s="36">
        <f t="shared" si="13"/>
        <v>112500</v>
      </c>
      <c r="J102" s="36">
        <f t="shared" si="14"/>
        <v>60000</v>
      </c>
      <c r="K102" s="36">
        <v>35400</v>
      </c>
      <c r="L102" s="36">
        <v>0</v>
      </c>
      <c r="M102" s="36">
        <v>24600</v>
      </c>
      <c r="N102" s="36">
        <v>4425</v>
      </c>
      <c r="O102" s="36">
        <f t="shared" si="15"/>
        <v>48075</v>
      </c>
      <c r="P102" s="36">
        <v>4425</v>
      </c>
      <c r="Q102" s="36">
        <v>0</v>
      </c>
      <c r="R102" s="36">
        <v>0</v>
      </c>
      <c r="S102" s="36">
        <v>43650</v>
      </c>
      <c r="T102" s="36">
        <v>95500</v>
      </c>
      <c r="U102" s="36">
        <v>0</v>
      </c>
      <c r="V102" s="36">
        <v>48100</v>
      </c>
      <c r="W102" s="36">
        <v>47400</v>
      </c>
      <c r="X102" s="36">
        <f t="shared" si="17"/>
        <v>9225</v>
      </c>
      <c r="Y102" s="36">
        <v>4425</v>
      </c>
      <c r="Z102" s="36">
        <v>4800</v>
      </c>
      <c r="AA102" s="60">
        <f t="shared" si="16"/>
        <v>7775</v>
      </c>
      <c r="AB102" s="53">
        <f t="shared" si="9"/>
        <v>112500</v>
      </c>
      <c r="AC102" s="54">
        <f t="shared" si="10"/>
        <v>0</v>
      </c>
    </row>
    <row r="103" spans="1:29">
      <c r="A103" s="51" t="s">
        <v>164</v>
      </c>
      <c r="B103" s="52" t="s">
        <v>165</v>
      </c>
      <c r="C103" s="21" t="s">
        <v>171</v>
      </c>
      <c r="D103" s="21" t="s">
        <v>171</v>
      </c>
      <c r="E103" s="36">
        <v>172</v>
      </c>
      <c r="F103" s="36">
        <v>0</v>
      </c>
      <c r="G103" s="36">
        <v>28</v>
      </c>
      <c r="H103" s="36">
        <v>0</v>
      </c>
      <c r="I103" s="36">
        <f t="shared" si="13"/>
        <v>180000</v>
      </c>
      <c r="J103" s="36">
        <f t="shared" si="14"/>
        <v>120000</v>
      </c>
      <c r="K103" s="36">
        <v>103200</v>
      </c>
      <c r="L103" s="36">
        <v>0</v>
      </c>
      <c r="M103" s="36">
        <v>16800</v>
      </c>
      <c r="N103" s="36">
        <v>12900</v>
      </c>
      <c r="O103" s="36">
        <f t="shared" si="15"/>
        <v>47100</v>
      </c>
      <c r="P103" s="36">
        <v>12900</v>
      </c>
      <c r="Q103" s="36">
        <v>0</v>
      </c>
      <c r="R103" s="36">
        <v>0</v>
      </c>
      <c r="S103" s="36">
        <v>34200</v>
      </c>
      <c r="T103" s="36">
        <v>141800</v>
      </c>
      <c r="U103" s="36">
        <v>0</v>
      </c>
      <c r="V103" s="36">
        <v>47100</v>
      </c>
      <c r="W103" s="36">
        <v>94700</v>
      </c>
      <c r="X103" s="36">
        <f t="shared" si="17"/>
        <v>22400</v>
      </c>
      <c r="Y103" s="36">
        <v>12900</v>
      </c>
      <c r="Z103" s="36">
        <v>9500</v>
      </c>
      <c r="AA103" s="60">
        <f t="shared" si="16"/>
        <v>15800</v>
      </c>
      <c r="AB103" s="53">
        <f t="shared" si="9"/>
        <v>180000</v>
      </c>
      <c r="AC103" s="54">
        <f t="shared" si="10"/>
        <v>0</v>
      </c>
    </row>
    <row r="104" spans="1:29">
      <c r="A104" s="51" t="s">
        <v>164</v>
      </c>
      <c r="B104" s="52" t="s">
        <v>165</v>
      </c>
      <c r="C104" s="21" t="s">
        <v>172</v>
      </c>
      <c r="D104" s="21" t="s">
        <v>172</v>
      </c>
      <c r="E104" s="36">
        <v>230</v>
      </c>
      <c r="F104" s="36">
        <v>0</v>
      </c>
      <c r="G104" s="36"/>
      <c r="H104" s="36">
        <v>1</v>
      </c>
      <c r="I104" s="36">
        <f t="shared" si="13"/>
        <v>181250</v>
      </c>
      <c r="J104" s="36">
        <f t="shared" si="14"/>
        <v>138000</v>
      </c>
      <c r="K104" s="36">
        <v>138000</v>
      </c>
      <c r="L104" s="36">
        <v>0</v>
      </c>
      <c r="M104" s="36">
        <v>0</v>
      </c>
      <c r="N104" s="36">
        <v>17250</v>
      </c>
      <c r="O104" s="36">
        <f t="shared" si="15"/>
        <v>26000</v>
      </c>
      <c r="P104" s="36">
        <v>17250</v>
      </c>
      <c r="Q104" s="36">
        <v>0</v>
      </c>
      <c r="R104" s="36">
        <v>8750</v>
      </c>
      <c r="S104" s="36">
        <v>0</v>
      </c>
      <c r="T104" s="36">
        <v>135000</v>
      </c>
      <c r="U104" s="36">
        <v>8800</v>
      </c>
      <c r="V104" s="36">
        <v>17300</v>
      </c>
      <c r="W104" s="36">
        <v>108900</v>
      </c>
      <c r="X104" s="36">
        <f t="shared" si="17"/>
        <v>28150</v>
      </c>
      <c r="Y104" s="36">
        <v>17250</v>
      </c>
      <c r="Z104" s="36">
        <v>10900</v>
      </c>
      <c r="AA104" s="60">
        <f t="shared" si="16"/>
        <v>18100</v>
      </c>
      <c r="AB104" s="53">
        <f t="shared" si="9"/>
        <v>181250</v>
      </c>
      <c r="AC104" s="54">
        <f t="shared" si="10"/>
        <v>0</v>
      </c>
    </row>
    <row r="105" spans="1:29">
      <c r="A105" s="51" t="s">
        <v>164</v>
      </c>
      <c r="B105" s="52" t="s">
        <v>165</v>
      </c>
      <c r="C105" s="21" t="s">
        <v>173</v>
      </c>
      <c r="D105" s="21" t="s">
        <v>173</v>
      </c>
      <c r="E105" s="36">
        <v>187</v>
      </c>
      <c r="F105" s="36">
        <v>0</v>
      </c>
      <c r="G105" s="36">
        <v>13</v>
      </c>
      <c r="H105" s="36">
        <v>4</v>
      </c>
      <c r="I105" s="36">
        <f t="shared" si="13"/>
        <v>215000</v>
      </c>
      <c r="J105" s="36">
        <f t="shared" si="14"/>
        <v>120000</v>
      </c>
      <c r="K105" s="36">
        <v>112200</v>
      </c>
      <c r="L105" s="36">
        <v>0</v>
      </c>
      <c r="M105" s="36">
        <v>7800</v>
      </c>
      <c r="N105" s="36">
        <v>14025</v>
      </c>
      <c r="O105" s="36">
        <f t="shared" si="15"/>
        <v>80975</v>
      </c>
      <c r="P105" s="36">
        <v>14025</v>
      </c>
      <c r="Q105" s="36">
        <v>0</v>
      </c>
      <c r="R105" s="36">
        <v>35000</v>
      </c>
      <c r="S105" s="36">
        <v>31950</v>
      </c>
      <c r="T105" s="36">
        <v>175700</v>
      </c>
      <c r="U105" s="36">
        <v>35000</v>
      </c>
      <c r="V105" s="36">
        <v>46000</v>
      </c>
      <c r="W105" s="36">
        <v>94700</v>
      </c>
      <c r="X105" s="36">
        <f t="shared" si="17"/>
        <v>23525</v>
      </c>
      <c r="Y105" s="36">
        <v>14025</v>
      </c>
      <c r="Z105" s="36">
        <v>9500</v>
      </c>
      <c r="AA105" s="60">
        <f t="shared" si="16"/>
        <v>15775</v>
      </c>
      <c r="AB105" s="53">
        <f t="shared" ref="AB105:AB168" si="18">T105+X105+AA105</f>
        <v>215000</v>
      </c>
      <c r="AC105" s="54">
        <f t="shared" ref="AC105:AC168" si="19">AB105-I105</f>
        <v>0</v>
      </c>
    </row>
    <row r="106" spans="1:29">
      <c r="A106" s="51" t="s">
        <v>164</v>
      </c>
      <c r="B106" s="52" t="s">
        <v>165</v>
      </c>
      <c r="C106" s="21" t="s">
        <v>174</v>
      </c>
      <c r="D106" s="21" t="s">
        <v>174</v>
      </c>
      <c r="E106" s="36">
        <v>153</v>
      </c>
      <c r="F106" s="36">
        <v>0</v>
      </c>
      <c r="G106" s="36">
        <v>47</v>
      </c>
      <c r="H106" s="36">
        <v>1</v>
      </c>
      <c r="I106" s="36">
        <f t="shared" si="13"/>
        <v>188750</v>
      </c>
      <c r="J106" s="36">
        <f t="shared" si="14"/>
        <v>120000</v>
      </c>
      <c r="K106" s="36">
        <v>91800</v>
      </c>
      <c r="L106" s="36">
        <v>0</v>
      </c>
      <c r="M106" s="36">
        <v>28200</v>
      </c>
      <c r="N106" s="36">
        <v>11475</v>
      </c>
      <c r="O106" s="36">
        <f t="shared" si="15"/>
        <v>57275</v>
      </c>
      <c r="P106" s="36">
        <v>11475</v>
      </c>
      <c r="Q106" s="36">
        <v>0</v>
      </c>
      <c r="R106" s="36">
        <v>8750</v>
      </c>
      <c r="S106" s="36">
        <v>37050</v>
      </c>
      <c r="T106" s="36">
        <v>152000</v>
      </c>
      <c r="U106" s="36">
        <v>8800</v>
      </c>
      <c r="V106" s="36">
        <v>48500</v>
      </c>
      <c r="W106" s="36">
        <v>94700</v>
      </c>
      <c r="X106" s="36">
        <f t="shared" si="17"/>
        <v>20975</v>
      </c>
      <c r="Y106" s="36">
        <v>11475</v>
      </c>
      <c r="Z106" s="36">
        <v>9500</v>
      </c>
      <c r="AA106" s="60">
        <f t="shared" si="16"/>
        <v>15775</v>
      </c>
      <c r="AB106" s="53">
        <f t="shared" si="18"/>
        <v>188750</v>
      </c>
      <c r="AC106" s="54">
        <f t="shared" si="19"/>
        <v>0</v>
      </c>
    </row>
    <row r="107" spans="1:29">
      <c r="A107" s="51" t="s">
        <v>164</v>
      </c>
      <c r="B107" s="52" t="s">
        <v>165</v>
      </c>
      <c r="C107" s="21" t="s">
        <v>175</v>
      </c>
      <c r="D107" s="21" t="s">
        <v>175</v>
      </c>
      <c r="E107" s="36">
        <v>343</v>
      </c>
      <c r="F107" s="36">
        <v>0</v>
      </c>
      <c r="G107" s="36"/>
      <c r="H107" s="36">
        <v>4</v>
      </c>
      <c r="I107" s="36">
        <f t="shared" si="13"/>
        <v>292250</v>
      </c>
      <c r="J107" s="36">
        <f t="shared" si="14"/>
        <v>205800</v>
      </c>
      <c r="K107" s="36">
        <v>205800</v>
      </c>
      <c r="L107" s="36">
        <v>0</v>
      </c>
      <c r="M107" s="36">
        <v>0</v>
      </c>
      <c r="N107" s="36">
        <v>25725</v>
      </c>
      <c r="O107" s="36">
        <f t="shared" si="15"/>
        <v>60725</v>
      </c>
      <c r="P107" s="36">
        <v>25725</v>
      </c>
      <c r="Q107" s="36">
        <v>0</v>
      </c>
      <c r="R107" s="36">
        <v>35000</v>
      </c>
      <c r="S107" s="36">
        <v>0</v>
      </c>
      <c r="T107" s="36">
        <v>223100</v>
      </c>
      <c r="U107" s="36">
        <v>35000</v>
      </c>
      <c r="V107" s="36">
        <v>25700</v>
      </c>
      <c r="W107" s="36">
        <v>162400</v>
      </c>
      <c r="X107" s="36">
        <f t="shared" si="17"/>
        <v>42025</v>
      </c>
      <c r="Y107" s="36">
        <v>25725</v>
      </c>
      <c r="Z107" s="36">
        <v>16300</v>
      </c>
      <c r="AA107" s="60">
        <f t="shared" si="16"/>
        <v>27125</v>
      </c>
      <c r="AB107" s="53">
        <f t="shared" si="18"/>
        <v>292250</v>
      </c>
      <c r="AC107" s="54">
        <f t="shared" si="19"/>
        <v>0</v>
      </c>
    </row>
    <row r="108" spans="1:29">
      <c r="A108" s="51" t="s">
        <v>164</v>
      </c>
      <c r="B108" s="52" t="s">
        <v>165</v>
      </c>
      <c r="C108" s="21" t="s">
        <v>176</v>
      </c>
      <c r="D108" s="21" t="s">
        <v>176</v>
      </c>
      <c r="E108" s="36">
        <v>101</v>
      </c>
      <c r="F108" s="36">
        <v>0</v>
      </c>
      <c r="G108" s="36">
        <v>99</v>
      </c>
      <c r="H108" s="36">
        <v>2</v>
      </c>
      <c r="I108" s="36">
        <f t="shared" si="13"/>
        <v>197500</v>
      </c>
      <c r="J108" s="36">
        <f t="shared" si="14"/>
        <v>120000</v>
      </c>
      <c r="K108" s="36">
        <v>60600</v>
      </c>
      <c r="L108" s="36">
        <v>0</v>
      </c>
      <c r="M108" s="36">
        <v>59400</v>
      </c>
      <c r="N108" s="36">
        <v>7575</v>
      </c>
      <c r="O108" s="36">
        <f t="shared" si="15"/>
        <v>69925</v>
      </c>
      <c r="P108" s="36">
        <v>7575</v>
      </c>
      <c r="Q108" s="36">
        <v>0</v>
      </c>
      <c r="R108" s="36">
        <v>17500</v>
      </c>
      <c r="S108" s="36">
        <v>44850</v>
      </c>
      <c r="T108" s="36">
        <v>164600</v>
      </c>
      <c r="U108" s="36">
        <v>17500</v>
      </c>
      <c r="V108" s="36">
        <v>52400</v>
      </c>
      <c r="W108" s="36">
        <v>94700</v>
      </c>
      <c r="X108" s="36">
        <f t="shared" si="17"/>
        <v>17075</v>
      </c>
      <c r="Y108" s="36">
        <v>7575</v>
      </c>
      <c r="Z108" s="36">
        <v>9500</v>
      </c>
      <c r="AA108" s="60">
        <f t="shared" si="16"/>
        <v>15825</v>
      </c>
      <c r="AB108" s="53">
        <f t="shared" si="18"/>
        <v>197500</v>
      </c>
      <c r="AC108" s="54">
        <f t="shared" si="19"/>
        <v>0</v>
      </c>
    </row>
    <row r="109" spans="1:29">
      <c r="A109" s="51" t="s">
        <v>164</v>
      </c>
      <c r="B109" s="52" t="s">
        <v>165</v>
      </c>
      <c r="C109" s="21" t="s">
        <v>177</v>
      </c>
      <c r="D109" s="21" t="s">
        <v>177</v>
      </c>
      <c r="E109" s="36">
        <v>82</v>
      </c>
      <c r="F109" s="36">
        <v>0</v>
      </c>
      <c r="G109" s="36">
        <v>18</v>
      </c>
      <c r="H109" s="36">
        <v>0</v>
      </c>
      <c r="I109" s="36">
        <f t="shared" si="13"/>
        <v>112500</v>
      </c>
      <c r="J109" s="36">
        <f t="shared" si="14"/>
        <v>60000</v>
      </c>
      <c r="K109" s="36">
        <v>49200</v>
      </c>
      <c r="L109" s="36">
        <v>0</v>
      </c>
      <c r="M109" s="36">
        <v>10800</v>
      </c>
      <c r="N109" s="36">
        <v>6150</v>
      </c>
      <c r="O109" s="36">
        <f t="shared" si="15"/>
        <v>46350</v>
      </c>
      <c r="P109" s="36">
        <v>6150</v>
      </c>
      <c r="Q109" s="36">
        <v>0</v>
      </c>
      <c r="R109" s="36">
        <v>0</v>
      </c>
      <c r="S109" s="36">
        <v>40200</v>
      </c>
      <c r="T109" s="36">
        <v>93800</v>
      </c>
      <c r="U109" s="36">
        <v>0</v>
      </c>
      <c r="V109" s="36">
        <v>46400</v>
      </c>
      <c r="W109" s="36">
        <v>47400</v>
      </c>
      <c r="X109" s="36">
        <f t="shared" si="17"/>
        <v>10950</v>
      </c>
      <c r="Y109" s="36">
        <v>6150</v>
      </c>
      <c r="Z109" s="36">
        <v>4800</v>
      </c>
      <c r="AA109" s="60">
        <f t="shared" si="16"/>
        <v>7750</v>
      </c>
      <c r="AB109" s="53">
        <f t="shared" si="18"/>
        <v>112500</v>
      </c>
      <c r="AC109" s="54">
        <f t="shared" si="19"/>
        <v>0</v>
      </c>
    </row>
    <row r="110" spans="1:29">
      <c r="A110" s="51" t="s">
        <v>164</v>
      </c>
      <c r="B110" s="52" t="s">
        <v>165</v>
      </c>
      <c r="C110" s="21" t="s">
        <v>178</v>
      </c>
      <c r="D110" s="21" t="s">
        <v>178</v>
      </c>
      <c r="E110" s="36">
        <v>123</v>
      </c>
      <c r="F110" s="36">
        <v>0</v>
      </c>
      <c r="G110" s="36">
        <v>77</v>
      </c>
      <c r="H110" s="36">
        <v>1</v>
      </c>
      <c r="I110" s="36">
        <f t="shared" si="13"/>
        <v>188750</v>
      </c>
      <c r="J110" s="36">
        <f t="shared" si="14"/>
        <v>120000</v>
      </c>
      <c r="K110" s="36">
        <v>73800</v>
      </c>
      <c r="L110" s="36">
        <v>0</v>
      </c>
      <c r="M110" s="36">
        <v>46200</v>
      </c>
      <c r="N110" s="36">
        <v>9225</v>
      </c>
      <c r="O110" s="36">
        <f t="shared" si="15"/>
        <v>59525</v>
      </c>
      <c r="P110" s="36">
        <v>9225</v>
      </c>
      <c r="Q110" s="36">
        <v>0</v>
      </c>
      <c r="R110" s="36">
        <v>8750</v>
      </c>
      <c r="S110" s="36">
        <v>41550</v>
      </c>
      <c r="T110" s="36">
        <v>154300</v>
      </c>
      <c r="U110" s="36">
        <v>8800</v>
      </c>
      <c r="V110" s="36">
        <v>50800</v>
      </c>
      <c r="W110" s="36">
        <v>94700</v>
      </c>
      <c r="X110" s="36">
        <f t="shared" si="17"/>
        <v>18725</v>
      </c>
      <c r="Y110" s="36">
        <v>9225</v>
      </c>
      <c r="Z110" s="36">
        <v>9500</v>
      </c>
      <c r="AA110" s="60">
        <f t="shared" si="16"/>
        <v>15725</v>
      </c>
      <c r="AB110" s="53">
        <f t="shared" si="18"/>
        <v>188750</v>
      </c>
      <c r="AC110" s="54">
        <f t="shared" si="19"/>
        <v>0</v>
      </c>
    </row>
    <row r="111" spans="1:29">
      <c r="A111" s="51" t="s">
        <v>164</v>
      </c>
      <c r="B111" s="52" t="s">
        <v>165</v>
      </c>
      <c r="C111" s="21" t="s">
        <v>179</v>
      </c>
      <c r="D111" s="21" t="s">
        <v>179</v>
      </c>
      <c r="E111" s="36">
        <v>232</v>
      </c>
      <c r="F111" s="36">
        <v>0</v>
      </c>
      <c r="G111" s="36"/>
      <c r="H111" s="36">
        <v>2</v>
      </c>
      <c r="I111" s="36">
        <f t="shared" si="13"/>
        <v>191500</v>
      </c>
      <c r="J111" s="36">
        <f t="shared" si="14"/>
        <v>139200</v>
      </c>
      <c r="K111" s="36">
        <v>139200</v>
      </c>
      <c r="L111" s="36">
        <v>0</v>
      </c>
      <c r="M111" s="36">
        <v>0</v>
      </c>
      <c r="N111" s="36">
        <v>17400</v>
      </c>
      <c r="O111" s="36">
        <f t="shared" si="15"/>
        <v>34900</v>
      </c>
      <c r="P111" s="36">
        <v>17400</v>
      </c>
      <c r="Q111" s="36">
        <v>0</v>
      </c>
      <c r="R111" s="36">
        <v>17500</v>
      </c>
      <c r="S111" s="36">
        <v>0</v>
      </c>
      <c r="T111" s="36">
        <v>144800</v>
      </c>
      <c r="U111" s="36">
        <v>17500</v>
      </c>
      <c r="V111" s="36">
        <v>17400</v>
      </c>
      <c r="W111" s="36">
        <v>109900</v>
      </c>
      <c r="X111" s="36">
        <f t="shared" si="17"/>
        <v>28400</v>
      </c>
      <c r="Y111" s="36">
        <v>17400</v>
      </c>
      <c r="Z111" s="36">
        <v>11000</v>
      </c>
      <c r="AA111" s="60">
        <f t="shared" si="16"/>
        <v>18300</v>
      </c>
      <c r="AB111" s="53">
        <f t="shared" si="18"/>
        <v>191500</v>
      </c>
      <c r="AC111" s="54">
        <f t="shared" si="19"/>
        <v>0</v>
      </c>
    </row>
    <row r="112" spans="1:29">
      <c r="A112" s="51" t="s">
        <v>164</v>
      </c>
      <c r="B112" s="52" t="s">
        <v>165</v>
      </c>
      <c r="C112" s="21" t="s">
        <v>180</v>
      </c>
      <c r="D112" s="21" t="s">
        <v>180</v>
      </c>
      <c r="E112" s="36">
        <v>280</v>
      </c>
      <c r="F112" s="36">
        <v>0</v>
      </c>
      <c r="G112" s="36"/>
      <c r="H112" s="36">
        <v>2</v>
      </c>
      <c r="I112" s="36">
        <f t="shared" si="13"/>
        <v>227500</v>
      </c>
      <c r="J112" s="36">
        <f t="shared" si="14"/>
        <v>168000</v>
      </c>
      <c r="K112" s="36">
        <v>168000</v>
      </c>
      <c r="L112" s="36">
        <v>0</v>
      </c>
      <c r="M112" s="36">
        <v>0</v>
      </c>
      <c r="N112" s="36">
        <v>21000</v>
      </c>
      <c r="O112" s="36">
        <f t="shared" si="15"/>
        <v>38500</v>
      </c>
      <c r="P112" s="36">
        <v>21000</v>
      </c>
      <c r="Q112" s="36">
        <v>0</v>
      </c>
      <c r="R112" s="36">
        <v>17500</v>
      </c>
      <c r="S112" s="36">
        <v>0</v>
      </c>
      <c r="T112" s="36">
        <v>171100</v>
      </c>
      <c r="U112" s="36">
        <v>17500</v>
      </c>
      <c r="V112" s="36">
        <v>21000</v>
      </c>
      <c r="W112" s="36">
        <v>132600</v>
      </c>
      <c r="X112" s="36">
        <f t="shared" si="17"/>
        <v>34300</v>
      </c>
      <c r="Y112" s="36">
        <v>21000</v>
      </c>
      <c r="Z112" s="36">
        <v>13300</v>
      </c>
      <c r="AA112" s="60">
        <f t="shared" si="16"/>
        <v>22100</v>
      </c>
      <c r="AB112" s="53">
        <f t="shared" si="18"/>
        <v>227500</v>
      </c>
      <c r="AC112" s="54">
        <f t="shared" si="19"/>
        <v>0</v>
      </c>
    </row>
    <row r="113" spans="1:29">
      <c r="A113" s="51" t="s">
        <v>164</v>
      </c>
      <c r="B113" s="52" t="s">
        <v>165</v>
      </c>
      <c r="C113" s="21" t="s">
        <v>181</v>
      </c>
      <c r="D113" s="21" t="s">
        <v>181</v>
      </c>
      <c r="E113" s="36">
        <v>882</v>
      </c>
      <c r="F113" s="36">
        <v>0</v>
      </c>
      <c r="G113" s="36"/>
      <c r="H113" s="36">
        <v>1</v>
      </c>
      <c r="I113" s="36">
        <f t="shared" si="13"/>
        <v>670250</v>
      </c>
      <c r="J113" s="36">
        <f t="shared" si="14"/>
        <v>529200</v>
      </c>
      <c r="K113" s="36">
        <v>529200</v>
      </c>
      <c r="L113" s="36">
        <v>0</v>
      </c>
      <c r="M113" s="36">
        <v>0</v>
      </c>
      <c r="N113" s="36">
        <v>66150</v>
      </c>
      <c r="O113" s="36">
        <f t="shared" si="15"/>
        <v>74900</v>
      </c>
      <c r="P113" s="36">
        <v>66150</v>
      </c>
      <c r="Q113" s="36">
        <v>0</v>
      </c>
      <c r="R113" s="36">
        <v>8750</v>
      </c>
      <c r="S113" s="36">
        <v>0</v>
      </c>
      <c r="T113" s="36">
        <v>492700</v>
      </c>
      <c r="U113" s="36">
        <v>8800</v>
      </c>
      <c r="V113" s="36">
        <v>66200</v>
      </c>
      <c r="W113" s="36">
        <v>417700</v>
      </c>
      <c r="X113" s="36">
        <f t="shared" si="17"/>
        <v>108050</v>
      </c>
      <c r="Y113" s="36">
        <v>66150</v>
      </c>
      <c r="Z113" s="36">
        <v>41900</v>
      </c>
      <c r="AA113" s="60">
        <f t="shared" si="16"/>
        <v>69500</v>
      </c>
      <c r="AB113" s="53">
        <f t="shared" si="18"/>
        <v>670250</v>
      </c>
      <c r="AC113" s="54">
        <f t="shared" si="19"/>
        <v>0</v>
      </c>
    </row>
    <row r="114" s="40" customFormat="1" spans="1:29">
      <c r="A114" s="62" t="e">
        <v>#N/A</v>
      </c>
      <c r="B114" s="68"/>
      <c r="C114" s="57" t="s">
        <v>182</v>
      </c>
      <c r="D114" s="57" t="s">
        <v>182</v>
      </c>
      <c r="E114" s="58">
        <f>SUM(E115:E118)</f>
        <v>466</v>
      </c>
      <c r="F114" s="58">
        <f>SUM(F115:F118)</f>
        <v>0</v>
      </c>
      <c r="G114" s="58">
        <f>SUM(G115:G118)</f>
        <v>164</v>
      </c>
      <c r="H114" s="58">
        <f>SUM(H115:H118)</f>
        <v>3</v>
      </c>
      <c r="I114" s="58">
        <f t="shared" si="13"/>
        <v>603750</v>
      </c>
      <c r="J114" s="58">
        <f t="shared" si="14"/>
        <v>378000</v>
      </c>
      <c r="K114" s="58">
        <v>279600</v>
      </c>
      <c r="L114" s="58">
        <v>0</v>
      </c>
      <c r="M114" s="58">
        <v>98400</v>
      </c>
      <c r="N114" s="58">
        <v>34950</v>
      </c>
      <c r="O114" s="58">
        <f t="shared" si="15"/>
        <v>190800</v>
      </c>
      <c r="P114" s="58">
        <v>34950</v>
      </c>
      <c r="Q114" s="58">
        <v>0</v>
      </c>
      <c r="R114" s="58">
        <v>26250</v>
      </c>
      <c r="S114" s="58">
        <v>129600</v>
      </c>
      <c r="T114" s="58">
        <v>489400</v>
      </c>
      <c r="U114" s="58">
        <v>26400</v>
      </c>
      <c r="V114" s="58">
        <v>164600</v>
      </c>
      <c r="W114" s="58">
        <v>298400</v>
      </c>
      <c r="X114" s="58">
        <f>SUM(X115:X118)</f>
        <v>67850</v>
      </c>
      <c r="Y114" s="58">
        <v>34950</v>
      </c>
      <c r="Z114" s="58">
        <v>32900</v>
      </c>
      <c r="AA114" s="64">
        <f t="shared" si="16"/>
        <v>46500</v>
      </c>
      <c r="AB114" s="65">
        <f t="shared" si="18"/>
        <v>603750</v>
      </c>
      <c r="AC114" s="66">
        <f t="shared" si="19"/>
        <v>0</v>
      </c>
    </row>
    <row r="115" spans="1:29">
      <c r="A115" s="51" t="s">
        <v>183</v>
      </c>
      <c r="B115" s="52" t="s">
        <v>184</v>
      </c>
      <c r="C115" s="21" t="s">
        <v>184</v>
      </c>
      <c r="D115" s="21" t="s">
        <v>184</v>
      </c>
      <c r="E115" s="36">
        <v>230</v>
      </c>
      <c r="F115" s="36">
        <v>0</v>
      </c>
      <c r="G115" s="36"/>
      <c r="H115" s="36">
        <v>1</v>
      </c>
      <c r="I115" s="36">
        <f t="shared" si="13"/>
        <v>181250</v>
      </c>
      <c r="J115" s="36">
        <f t="shared" si="14"/>
        <v>138000</v>
      </c>
      <c r="K115" s="36">
        <v>138000</v>
      </c>
      <c r="L115" s="36">
        <v>0</v>
      </c>
      <c r="M115" s="36">
        <v>0</v>
      </c>
      <c r="N115" s="36">
        <v>17250</v>
      </c>
      <c r="O115" s="36">
        <f t="shared" si="15"/>
        <v>26000</v>
      </c>
      <c r="P115" s="36">
        <v>17250</v>
      </c>
      <c r="Q115" s="36">
        <v>0</v>
      </c>
      <c r="R115" s="36">
        <v>8750</v>
      </c>
      <c r="S115" s="36">
        <v>0</v>
      </c>
      <c r="T115" s="36">
        <v>135000</v>
      </c>
      <c r="U115" s="36">
        <v>8800</v>
      </c>
      <c r="V115" s="36">
        <v>17300</v>
      </c>
      <c r="W115" s="36">
        <v>108900</v>
      </c>
      <c r="X115" s="36">
        <f t="shared" si="17"/>
        <v>31050</v>
      </c>
      <c r="Y115" s="36">
        <v>17250</v>
      </c>
      <c r="Z115" s="36">
        <v>13800</v>
      </c>
      <c r="AA115" s="60">
        <f t="shared" si="16"/>
        <v>15200</v>
      </c>
      <c r="AB115" s="53">
        <f t="shared" si="18"/>
        <v>181250</v>
      </c>
      <c r="AC115" s="54">
        <f t="shared" si="19"/>
        <v>0</v>
      </c>
    </row>
    <row r="116" spans="1:29">
      <c r="A116" s="51" t="s">
        <v>183</v>
      </c>
      <c r="B116" s="52" t="s">
        <v>184</v>
      </c>
      <c r="C116" s="21" t="s">
        <v>185</v>
      </c>
      <c r="D116" s="21" t="s">
        <v>185</v>
      </c>
      <c r="E116" s="36">
        <v>87</v>
      </c>
      <c r="F116" s="36">
        <v>0</v>
      </c>
      <c r="G116" s="36">
        <v>13</v>
      </c>
      <c r="H116" s="36">
        <v>0</v>
      </c>
      <c r="I116" s="36">
        <f t="shared" si="13"/>
        <v>112500</v>
      </c>
      <c r="J116" s="36">
        <f t="shared" si="14"/>
        <v>60000</v>
      </c>
      <c r="K116" s="36">
        <v>52200</v>
      </c>
      <c r="L116" s="36">
        <v>0</v>
      </c>
      <c r="M116" s="36">
        <v>7800</v>
      </c>
      <c r="N116" s="36">
        <v>6525</v>
      </c>
      <c r="O116" s="36">
        <f t="shared" si="15"/>
        <v>45975</v>
      </c>
      <c r="P116" s="36">
        <v>6525</v>
      </c>
      <c r="Q116" s="36">
        <v>0</v>
      </c>
      <c r="R116" s="36">
        <v>0</v>
      </c>
      <c r="S116" s="36">
        <v>39450</v>
      </c>
      <c r="T116" s="36">
        <v>93400</v>
      </c>
      <c r="U116" s="36">
        <v>0</v>
      </c>
      <c r="V116" s="36">
        <v>46000</v>
      </c>
      <c r="W116" s="36">
        <v>47400</v>
      </c>
      <c r="X116" s="36">
        <f t="shared" si="17"/>
        <v>11325</v>
      </c>
      <c r="Y116" s="36">
        <v>6525</v>
      </c>
      <c r="Z116" s="36">
        <v>4800</v>
      </c>
      <c r="AA116" s="60">
        <f t="shared" si="16"/>
        <v>7775</v>
      </c>
      <c r="AB116" s="53">
        <f t="shared" si="18"/>
        <v>112500</v>
      </c>
      <c r="AC116" s="54">
        <f t="shared" si="19"/>
        <v>0</v>
      </c>
    </row>
    <row r="117" spans="1:29">
      <c r="A117" s="51" t="s">
        <v>183</v>
      </c>
      <c r="B117" s="52" t="s">
        <v>184</v>
      </c>
      <c r="C117" s="21" t="s">
        <v>186</v>
      </c>
      <c r="D117" s="21" t="s">
        <v>186</v>
      </c>
      <c r="E117" s="36">
        <v>121</v>
      </c>
      <c r="F117" s="36">
        <v>0</v>
      </c>
      <c r="G117" s="36">
        <v>79</v>
      </c>
      <c r="H117" s="36">
        <v>1</v>
      </c>
      <c r="I117" s="36">
        <f t="shared" si="13"/>
        <v>188750</v>
      </c>
      <c r="J117" s="36">
        <f t="shared" si="14"/>
        <v>120000</v>
      </c>
      <c r="K117" s="36">
        <v>72600</v>
      </c>
      <c r="L117" s="36">
        <v>0</v>
      </c>
      <c r="M117" s="36">
        <v>47400</v>
      </c>
      <c r="N117" s="36">
        <v>9075</v>
      </c>
      <c r="O117" s="36">
        <f t="shared" si="15"/>
        <v>59675</v>
      </c>
      <c r="P117" s="36">
        <v>9075</v>
      </c>
      <c r="Q117" s="36">
        <v>0</v>
      </c>
      <c r="R117" s="36">
        <v>8750</v>
      </c>
      <c r="S117" s="36">
        <v>41850</v>
      </c>
      <c r="T117" s="36">
        <v>154400</v>
      </c>
      <c r="U117" s="36">
        <v>8800</v>
      </c>
      <c r="V117" s="36">
        <v>50900</v>
      </c>
      <c r="W117" s="36">
        <v>94700</v>
      </c>
      <c r="X117" s="36">
        <f t="shared" si="17"/>
        <v>18575</v>
      </c>
      <c r="Y117" s="36">
        <v>9075</v>
      </c>
      <c r="Z117" s="36">
        <v>9500</v>
      </c>
      <c r="AA117" s="60">
        <f t="shared" si="16"/>
        <v>15775</v>
      </c>
      <c r="AB117" s="53">
        <f t="shared" si="18"/>
        <v>188750</v>
      </c>
      <c r="AC117" s="54">
        <f t="shared" si="19"/>
        <v>0</v>
      </c>
    </row>
    <row r="118" spans="1:29">
      <c r="A118" s="51" t="s">
        <v>183</v>
      </c>
      <c r="B118" s="52" t="s">
        <v>184</v>
      </c>
      <c r="C118" s="21" t="s">
        <v>187</v>
      </c>
      <c r="D118" s="21" t="s">
        <v>187</v>
      </c>
      <c r="E118" s="36">
        <v>28</v>
      </c>
      <c r="F118" s="36">
        <v>0</v>
      </c>
      <c r="G118" s="36">
        <v>72</v>
      </c>
      <c r="H118" s="36">
        <v>1</v>
      </c>
      <c r="I118" s="36">
        <f t="shared" si="13"/>
        <v>121250</v>
      </c>
      <c r="J118" s="36">
        <f t="shared" si="14"/>
        <v>60000</v>
      </c>
      <c r="K118" s="36">
        <v>16800</v>
      </c>
      <c r="L118" s="36">
        <v>0</v>
      </c>
      <c r="M118" s="36">
        <v>43200</v>
      </c>
      <c r="N118" s="36">
        <v>2100</v>
      </c>
      <c r="O118" s="36">
        <f t="shared" si="15"/>
        <v>59150</v>
      </c>
      <c r="P118" s="36">
        <v>2100</v>
      </c>
      <c r="Q118" s="36">
        <v>0</v>
      </c>
      <c r="R118" s="36">
        <v>8750</v>
      </c>
      <c r="S118" s="36">
        <v>48300</v>
      </c>
      <c r="T118" s="36">
        <v>106600</v>
      </c>
      <c r="U118" s="36">
        <v>8800</v>
      </c>
      <c r="V118" s="36">
        <v>50400</v>
      </c>
      <c r="W118" s="36">
        <v>47400</v>
      </c>
      <c r="X118" s="36">
        <f t="shared" si="17"/>
        <v>6900</v>
      </c>
      <c r="Y118" s="36">
        <v>2100</v>
      </c>
      <c r="Z118" s="36">
        <v>4800</v>
      </c>
      <c r="AA118" s="60">
        <f t="shared" si="16"/>
        <v>7750</v>
      </c>
      <c r="AB118" s="53">
        <f t="shared" si="18"/>
        <v>121250</v>
      </c>
      <c r="AC118" s="54">
        <f t="shared" si="19"/>
        <v>0</v>
      </c>
    </row>
    <row r="119" s="40" customFormat="1" ht="15" spans="1:29">
      <c r="A119" s="62" t="e">
        <v>#N/A</v>
      </c>
      <c r="B119" s="63"/>
      <c r="C119" s="57" t="s">
        <v>188</v>
      </c>
      <c r="D119" s="57" t="s">
        <v>189</v>
      </c>
      <c r="E119" s="58">
        <f>SUM(E120:E134)</f>
        <v>4469</v>
      </c>
      <c r="F119" s="58">
        <f>SUM(F120:F134)</f>
        <v>0</v>
      </c>
      <c r="G119" s="58">
        <f>SUM(G120:G134)</f>
        <v>375</v>
      </c>
      <c r="H119" s="58">
        <f>SUM(H120:H134)</f>
        <v>30</v>
      </c>
      <c r="I119" s="58">
        <f t="shared" si="13"/>
        <v>4128000</v>
      </c>
      <c r="J119" s="58">
        <f t="shared" si="14"/>
        <v>2906400</v>
      </c>
      <c r="K119" s="58">
        <v>2681400</v>
      </c>
      <c r="L119" s="58">
        <v>0</v>
      </c>
      <c r="M119" s="58">
        <v>225000</v>
      </c>
      <c r="N119" s="58">
        <v>335175</v>
      </c>
      <c r="O119" s="58">
        <f t="shared" si="15"/>
        <v>886425</v>
      </c>
      <c r="P119" s="58">
        <v>335175</v>
      </c>
      <c r="Q119" s="58">
        <v>0</v>
      </c>
      <c r="R119" s="58">
        <v>262500</v>
      </c>
      <c r="S119" s="58">
        <v>288750</v>
      </c>
      <c r="T119" s="58">
        <v>3181000</v>
      </c>
      <c r="U119" s="58">
        <v>262800</v>
      </c>
      <c r="V119" s="58">
        <v>624100</v>
      </c>
      <c r="W119" s="58">
        <v>2294100</v>
      </c>
      <c r="X119" s="58">
        <f>SUM(X120:X134)</f>
        <v>587375</v>
      </c>
      <c r="Y119" s="58">
        <v>335175</v>
      </c>
      <c r="Z119" s="58">
        <v>252200</v>
      </c>
      <c r="AA119" s="64">
        <f t="shared" si="16"/>
        <v>359625</v>
      </c>
      <c r="AB119" s="65">
        <f t="shared" si="18"/>
        <v>4128000</v>
      </c>
      <c r="AC119" s="66">
        <f t="shared" si="19"/>
        <v>0</v>
      </c>
    </row>
    <row r="120" spans="1:29">
      <c r="A120" s="51" t="s">
        <v>190</v>
      </c>
      <c r="B120" s="52" t="s">
        <v>188</v>
      </c>
      <c r="C120" s="21" t="s">
        <v>191</v>
      </c>
      <c r="D120" s="21" t="s">
        <v>191</v>
      </c>
      <c r="E120" s="36">
        <v>1013</v>
      </c>
      <c r="F120" s="36">
        <v>0</v>
      </c>
      <c r="G120" s="36"/>
      <c r="H120" s="36">
        <v>3</v>
      </c>
      <c r="I120" s="36">
        <f t="shared" si="13"/>
        <v>786000</v>
      </c>
      <c r="J120" s="36">
        <f t="shared" si="14"/>
        <v>607800</v>
      </c>
      <c r="K120" s="36">
        <v>607800</v>
      </c>
      <c r="L120" s="36">
        <v>0</v>
      </c>
      <c r="M120" s="36">
        <v>0</v>
      </c>
      <c r="N120" s="36">
        <v>75975</v>
      </c>
      <c r="O120" s="36">
        <f t="shared" si="15"/>
        <v>102225</v>
      </c>
      <c r="P120" s="36">
        <v>75975</v>
      </c>
      <c r="Q120" s="36">
        <v>0</v>
      </c>
      <c r="R120" s="36">
        <v>26250</v>
      </c>
      <c r="S120" s="36">
        <v>0</v>
      </c>
      <c r="T120" s="36">
        <v>582000</v>
      </c>
      <c r="U120" s="36">
        <v>26300</v>
      </c>
      <c r="V120" s="36">
        <v>76000</v>
      </c>
      <c r="W120" s="36">
        <v>479700</v>
      </c>
      <c r="X120" s="36">
        <f t="shared" si="17"/>
        <v>134075</v>
      </c>
      <c r="Y120" s="36">
        <v>75975</v>
      </c>
      <c r="Z120" s="36">
        <v>58100</v>
      </c>
      <c r="AA120" s="60">
        <f t="shared" si="16"/>
        <v>69925</v>
      </c>
      <c r="AB120" s="53">
        <f t="shared" si="18"/>
        <v>786000</v>
      </c>
      <c r="AC120" s="54">
        <f t="shared" si="19"/>
        <v>0</v>
      </c>
    </row>
    <row r="121" spans="1:29">
      <c r="A121" s="51" t="s">
        <v>190</v>
      </c>
      <c r="B121" s="52" t="s">
        <v>188</v>
      </c>
      <c r="C121" s="21" t="s">
        <v>192</v>
      </c>
      <c r="D121" s="21" t="s">
        <v>192</v>
      </c>
      <c r="E121" s="36">
        <v>985</v>
      </c>
      <c r="F121" s="36">
        <v>0</v>
      </c>
      <c r="G121" s="36"/>
      <c r="H121" s="36">
        <v>0</v>
      </c>
      <c r="I121" s="36">
        <f t="shared" si="13"/>
        <v>738750</v>
      </c>
      <c r="J121" s="36">
        <f t="shared" si="14"/>
        <v>591000</v>
      </c>
      <c r="K121" s="36">
        <v>591000</v>
      </c>
      <c r="L121" s="36">
        <v>0</v>
      </c>
      <c r="M121" s="36">
        <v>0</v>
      </c>
      <c r="N121" s="36">
        <v>73875</v>
      </c>
      <c r="O121" s="36">
        <f t="shared" si="15"/>
        <v>73875</v>
      </c>
      <c r="P121" s="36">
        <v>73875</v>
      </c>
      <c r="Q121" s="36">
        <v>0</v>
      </c>
      <c r="R121" s="36">
        <v>0</v>
      </c>
      <c r="S121" s="36">
        <v>0</v>
      </c>
      <c r="T121" s="36">
        <v>540400</v>
      </c>
      <c r="U121" s="36">
        <v>0</v>
      </c>
      <c r="V121" s="36">
        <v>73900</v>
      </c>
      <c r="W121" s="36">
        <v>466500</v>
      </c>
      <c r="X121" s="36">
        <f t="shared" si="17"/>
        <v>132675</v>
      </c>
      <c r="Y121" s="36">
        <v>73875</v>
      </c>
      <c r="Z121" s="36">
        <v>58800</v>
      </c>
      <c r="AA121" s="60">
        <f t="shared" si="16"/>
        <v>65675</v>
      </c>
      <c r="AB121" s="53">
        <f t="shared" si="18"/>
        <v>738750</v>
      </c>
      <c r="AC121" s="54">
        <f t="shared" si="19"/>
        <v>0</v>
      </c>
    </row>
    <row r="122" spans="1:29">
      <c r="A122" s="51" t="s">
        <v>190</v>
      </c>
      <c r="B122" s="52" t="s">
        <v>188</v>
      </c>
      <c r="C122" s="21" t="s">
        <v>193</v>
      </c>
      <c r="D122" s="21" t="s">
        <v>193</v>
      </c>
      <c r="E122" s="36">
        <v>133</v>
      </c>
      <c r="F122" s="36">
        <v>0</v>
      </c>
      <c r="G122" s="36">
        <v>67</v>
      </c>
      <c r="H122" s="36">
        <v>6</v>
      </c>
      <c r="I122" s="36">
        <f t="shared" si="13"/>
        <v>232500</v>
      </c>
      <c r="J122" s="36">
        <f t="shared" si="14"/>
        <v>120000</v>
      </c>
      <c r="K122" s="36">
        <v>79800</v>
      </c>
      <c r="L122" s="36">
        <v>0</v>
      </c>
      <c r="M122" s="36">
        <v>40200</v>
      </c>
      <c r="N122" s="36">
        <v>9975</v>
      </c>
      <c r="O122" s="36">
        <f t="shared" si="15"/>
        <v>102525</v>
      </c>
      <c r="P122" s="36">
        <v>9975</v>
      </c>
      <c r="Q122" s="36">
        <v>0</v>
      </c>
      <c r="R122" s="36">
        <v>52500</v>
      </c>
      <c r="S122" s="36">
        <v>40050</v>
      </c>
      <c r="T122" s="36">
        <v>197200</v>
      </c>
      <c r="U122" s="36">
        <v>52500</v>
      </c>
      <c r="V122" s="36">
        <v>50000</v>
      </c>
      <c r="W122" s="36">
        <v>94700</v>
      </c>
      <c r="X122" s="36">
        <f t="shared" si="17"/>
        <v>19475</v>
      </c>
      <c r="Y122" s="36">
        <v>9975</v>
      </c>
      <c r="Z122" s="36">
        <v>9500</v>
      </c>
      <c r="AA122" s="60">
        <f t="shared" si="16"/>
        <v>15825</v>
      </c>
      <c r="AB122" s="53">
        <f t="shared" si="18"/>
        <v>232500</v>
      </c>
      <c r="AC122" s="54">
        <f t="shared" si="19"/>
        <v>0</v>
      </c>
    </row>
    <row r="123" spans="1:29">
      <c r="A123" s="51" t="s">
        <v>190</v>
      </c>
      <c r="B123" s="52" t="s">
        <v>188</v>
      </c>
      <c r="C123" s="21" t="s">
        <v>194</v>
      </c>
      <c r="D123" s="21" t="s">
        <v>194</v>
      </c>
      <c r="E123" s="36">
        <v>96</v>
      </c>
      <c r="F123" s="36">
        <v>0</v>
      </c>
      <c r="G123" s="36">
        <v>4</v>
      </c>
      <c r="H123" s="36">
        <v>3</v>
      </c>
      <c r="I123" s="36">
        <f t="shared" si="13"/>
        <v>138750</v>
      </c>
      <c r="J123" s="36">
        <f t="shared" si="14"/>
        <v>60000</v>
      </c>
      <c r="K123" s="36">
        <v>57600</v>
      </c>
      <c r="L123" s="36">
        <v>0</v>
      </c>
      <c r="M123" s="36">
        <v>2400</v>
      </c>
      <c r="N123" s="36">
        <v>7200</v>
      </c>
      <c r="O123" s="36">
        <f t="shared" si="15"/>
        <v>71550</v>
      </c>
      <c r="P123" s="36">
        <v>7200</v>
      </c>
      <c r="Q123" s="36">
        <v>0</v>
      </c>
      <c r="R123" s="36">
        <v>26250</v>
      </c>
      <c r="S123" s="36">
        <v>38100</v>
      </c>
      <c r="T123" s="36">
        <v>119000</v>
      </c>
      <c r="U123" s="36">
        <v>26300</v>
      </c>
      <c r="V123" s="36">
        <v>45300</v>
      </c>
      <c r="W123" s="36">
        <v>47400</v>
      </c>
      <c r="X123" s="36">
        <f t="shared" si="17"/>
        <v>12000</v>
      </c>
      <c r="Y123" s="36">
        <v>7200</v>
      </c>
      <c r="Z123" s="36">
        <v>4800</v>
      </c>
      <c r="AA123" s="60">
        <f t="shared" si="16"/>
        <v>7750</v>
      </c>
      <c r="AB123" s="53">
        <f t="shared" si="18"/>
        <v>138750</v>
      </c>
      <c r="AC123" s="54">
        <f t="shared" si="19"/>
        <v>0</v>
      </c>
    </row>
    <row r="124" spans="1:29">
      <c r="A124" s="51" t="s">
        <v>190</v>
      </c>
      <c r="B124" s="52" t="s">
        <v>188</v>
      </c>
      <c r="C124" s="21" t="s">
        <v>195</v>
      </c>
      <c r="D124" s="21" t="s">
        <v>195</v>
      </c>
      <c r="E124" s="36">
        <v>253</v>
      </c>
      <c r="F124" s="36">
        <v>0</v>
      </c>
      <c r="G124" s="36"/>
      <c r="H124" s="36">
        <v>3</v>
      </c>
      <c r="I124" s="36">
        <f t="shared" si="13"/>
        <v>216000</v>
      </c>
      <c r="J124" s="36">
        <f t="shared" si="14"/>
        <v>151800</v>
      </c>
      <c r="K124" s="36">
        <v>151800</v>
      </c>
      <c r="L124" s="36">
        <v>0</v>
      </c>
      <c r="M124" s="36">
        <v>0</v>
      </c>
      <c r="N124" s="36">
        <v>18975</v>
      </c>
      <c r="O124" s="36">
        <f t="shared" si="15"/>
        <v>45225</v>
      </c>
      <c r="P124" s="36">
        <v>18975</v>
      </c>
      <c r="Q124" s="36">
        <v>0</v>
      </c>
      <c r="R124" s="36">
        <v>26250</v>
      </c>
      <c r="S124" s="36">
        <v>0</v>
      </c>
      <c r="T124" s="36">
        <v>165100</v>
      </c>
      <c r="U124" s="36">
        <v>26300</v>
      </c>
      <c r="V124" s="36">
        <v>19000</v>
      </c>
      <c r="W124" s="36">
        <v>119800</v>
      </c>
      <c r="X124" s="36">
        <f t="shared" si="17"/>
        <v>30975</v>
      </c>
      <c r="Y124" s="36">
        <v>18975</v>
      </c>
      <c r="Z124" s="36">
        <v>12000</v>
      </c>
      <c r="AA124" s="60">
        <f t="shared" si="16"/>
        <v>19925</v>
      </c>
      <c r="AB124" s="53">
        <f t="shared" si="18"/>
        <v>216000</v>
      </c>
      <c r="AC124" s="54">
        <f t="shared" si="19"/>
        <v>0</v>
      </c>
    </row>
    <row r="125" spans="1:29">
      <c r="A125" s="51" t="s">
        <v>190</v>
      </c>
      <c r="B125" s="52" t="s">
        <v>188</v>
      </c>
      <c r="C125" s="21" t="s">
        <v>196</v>
      </c>
      <c r="D125" s="21" t="s">
        <v>196</v>
      </c>
      <c r="E125" s="36">
        <v>308</v>
      </c>
      <c r="F125" s="36">
        <v>0</v>
      </c>
      <c r="G125" s="36"/>
      <c r="H125" s="36">
        <v>2</v>
      </c>
      <c r="I125" s="36">
        <f t="shared" si="13"/>
        <v>248500</v>
      </c>
      <c r="J125" s="36">
        <f t="shared" si="14"/>
        <v>184800</v>
      </c>
      <c r="K125" s="36">
        <v>184800</v>
      </c>
      <c r="L125" s="36">
        <v>0</v>
      </c>
      <c r="M125" s="36">
        <v>0</v>
      </c>
      <c r="N125" s="36">
        <v>23100</v>
      </c>
      <c r="O125" s="36">
        <f t="shared" si="15"/>
        <v>40600</v>
      </c>
      <c r="P125" s="36">
        <v>23100</v>
      </c>
      <c r="Q125" s="36">
        <v>0</v>
      </c>
      <c r="R125" s="36">
        <v>17500</v>
      </c>
      <c r="S125" s="36">
        <v>0</v>
      </c>
      <c r="T125" s="36">
        <v>186500</v>
      </c>
      <c r="U125" s="36">
        <v>17500</v>
      </c>
      <c r="V125" s="36">
        <v>23100</v>
      </c>
      <c r="W125" s="36">
        <v>145900</v>
      </c>
      <c r="X125" s="36">
        <f t="shared" si="17"/>
        <v>37700</v>
      </c>
      <c r="Y125" s="36">
        <v>23100</v>
      </c>
      <c r="Z125" s="36">
        <v>14600</v>
      </c>
      <c r="AA125" s="60">
        <f t="shared" si="16"/>
        <v>24300</v>
      </c>
      <c r="AB125" s="53">
        <f t="shared" si="18"/>
        <v>248500</v>
      </c>
      <c r="AC125" s="54">
        <f t="shared" si="19"/>
        <v>0</v>
      </c>
    </row>
    <row r="126" spans="1:29">
      <c r="A126" s="51" t="s">
        <v>190</v>
      </c>
      <c r="B126" s="52" t="s">
        <v>188</v>
      </c>
      <c r="C126" s="21" t="s">
        <v>197</v>
      </c>
      <c r="D126" s="21" t="s">
        <v>197</v>
      </c>
      <c r="E126" s="36">
        <v>130</v>
      </c>
      <c r="F126" s="36">
        <v>0</v>
      </c>
      <c r="G126" s="36">
        <v>70</v>
      </c>
      <c r="H126" s="36">
        <v>0</v>
      </c>
      <c r="I126" s="36">
        <f t="shared" si="13"/>
        <v>180000</v>
      </c>
      <c r="J126" s="36">
        <f t="shared" si="14"/>
        <v>120000</v>
      </c>
      <c r="K126" s="36">
        <v>78000</v>
      </c>
      <c r="L126" s="36">
        <v>0</v>
      </c>
      <c r="M126" s="36">
        <v>42000</v>
      </c>
      <c r="N126" s="36">
        <v>9750</v>
      </c>
      <c r="O126" s="36">
        <f t="shared" si="15"/>
        <v>50250</v>
      </c>
      <c r="P126" s="36">
        <v>9750</v>
      </c>
      <c r="Q126" s="36">
        <v>0</v>
      </c>
      <c r="R126" s="36">
        <v>0</v>
      </c>
      <c r="S126" s="36">
        <v>40500</v>
      </c>
      <c r="T126" s="36">
        <v>145000</v>
      </c>
      <c r="U126" s="36">
        <v>0</v>
      </c>
      <c r="V126" s="36">
        <v>50300</v>
      </c>
      <c r="W126" s="36">
        <v>94700</v>
      </c>
      <c r="X126" s="36">
        <f t="shared" si="17"/>
        <v>19250</v>
      </c>
      <c r="Y126" s="36">
        <v>9750</v>
      </c>
      <c r="Z126" s="36">
        <v>9500</v>
      </c>
      <c r="AA126" s="60">
        <f t="shared" si="16"/>
        <v>15750</v>
      </c>
      <c r="AB126" s="53">
        <f t="shared" si="18"/>
        <v>180000</v>
      </c>
      <c r="AC126" s="54">
        <f t="shared" si="19"/>
        <v>0</v>
      </c>
    </row>
    <row r="127" spans="1:29">
      <c r="A127" s="51" t="s">
        <v>190</v>
      </c>
      <c r="B127" s="52" t="s">
        <v>188</v>
      </c>
      <c r="C127" s="21" t="s">
        <v>198</v>
      </c>
      <c r="D127" s="21" t="s">
        <v>198</v>
      </c>
      <c r="E127" s="36">
        <v>156</v>
      </c>
      <c r="F127" s="36">
        <v>0</v>
      </c>
      <c r="G127" s="36">
        <v>44</v>
      </c>
      <c r="H127" s="36">
        <v>1</v>
      </c>
      <c r="I127" s="36">
        <f t="shared" si="13"/>
        <v>188750</v>
      </c>
      <c r="J127" s="36">
        <f t="shared" si="14"/>
        <v>120000</v>
      </c>
      <c r="K127" s="36">
        <v>93600</v>
      </c>
      <c r="L127" s="36">
        <v>0</v>
      </c>
      <c r="M127" s="36">
        <v>26400</v>
      </c>
      <c r="N127" s="36">
        <v>11700</v>
      </c>
      <c r="O127" s="36">
        <f t="shared" si="15"/>
        <v>57050</v>
      </c>
      <c r="P127" s="36">
        <v>11700</v>
      </c>
      <c r="Q127" s="36">
        <v>0</v>
      </c>
      <c r="R127" s="36">
        <v>8750</v>
      </c>
      <c r="S127" s="36">
        <v>36600</v>
      </c>
      <c r="T127" s="36">
        <v>151800</v>
      </c>
      <c r="U127" s="36">
        <v>8800</v>
      </c>
      <c r="V127" s="36">
        <v>48300</v>
      </c>
      <c r="W127" s="36">
        <v>94700</v>
      </c>
      <c r="X127" s="36">
        <f t="shared" si="17"/>
        <v>21200</v>
      </c>
      <c r="Y127" s="36">
        <v>11700</v>
      </c>
      <c r="Z127" s="36">
        <v>9500</v>
      </c>
      <c r="AA127" s="60">
        <f t="shared" si="16"/>
        <v>15750</v>
      </c>
      <c r="AB127" s="53">
        <f t="shared" si="18"/>
        <v>188750</v>
      </c>
      <c r="AC127" s="54">
        <f t="shared" si="19"/>
        <v>0</v>
      </c>
    </row>
    <row r="128" ht="19" spans="1:29">
      <c r="A128" s="51" t="s">
        <v>190</v>
      </c>
      <c r="B128" s="52" t="s">
        <v>188</v>
      </c>
      <c r="C128" s="21" t="s">
        <v>199</v>
      </c>
      <c r="D128" s="21" t="s">
        <v>199</v>
      </c>
      <c r="E128" s="36">
        <v>4</v>
      </c>
      <c r="F128" s="36">
        <v>0</v>
      </c>
      <c r="G128" s="36">
        <v>96</v>
      </c>
      <c r="H128" s="36">
        <v>1</v>
      </c>
      <c r="I128" s="36">
        <f t="shared" si="13"/>
        <v>121250</v>
      </c>
      <c r="J128" s="36">
        <f t="shared" si="14"/>
        <v>60000</v>
      </c>
      <c r="K128" s="36">
        <v>2400</v>
      </c>
      <c r="L128" s="36">
        <v>0</v>
      </c>
      <c r="M128" s="36">
        <v>57600</v>
      </c>
      <c r="N128" s="36">
        <v>300</v>
      </c>
      <c r="O128" s="36">
        <f t="shared" si="15"/>
        <v>60950</v>
      </c>
      <c r="P128" s="36">
        <v>300</v>
      </c>
      <c r="Q128" s="36">
        <v>0</v>
      </c>
      <c r="R128" s="36">
        <v>8750</v>
      </c>
      <c r="S128" s="36">
        <v>51900</v>
      </c>
      <c r="T128" s="36">
        <v>108400</v>
      </c>
      <c r="U128" s="36">
        <v>8800</v>
      </c>
      <c r="V128" s="36">
        <v>52200</v>
      </c>
      <c r="W128" s="36">
        <v>47400</v>
      </c>
      <c r="X128" s="36">
        <f t="shared" si="17"/>
        <v>5100</v>
      </c>
      <c r="Y128" s="36">
        <v>300</v>
      </c>
      <c r="Z128" s="36">
        <v>4800</v>
      </c>
      <c r="AA128" s="60">
        <f t="shared" si="16"/>
        <v>7750</v>
      </c>
      <c r="AB128" s="53">
        <f t="shared" si="18"/>
        <v>121250</v>
      </c>
      <c r="AC128" s="54">
        <f t="shared" si="19"/>
        <v>0</v>
      </c>
    </row>
    <row r="129" spans="1:29">
      <c r="A129" s="51" t="s">
        <v>190</v>
      </c>
      <c r="B129" s="52" t="s">
        <v>188</v>
      </c>
      <c r="C129" s="21" t="s">
        <v>200</v>
      </c>
      <c r="D129" s="21" t="s">
        <v>200</v>
      </c>
      <c r="E129" s="36">
        <v>249</v>
      </c>
      <c r="F129" s="36">
        <v>0</v>
      </c>
      <c r="G129" s="36"/>
      <c r="H129" s="36">
        <v>0</v>
      </c>
      <c r="I129" s="36">
        <f t="shared" si="13"/>
        <v>186750</v>
      </c>
      <c r="J129" s="36">
        <f t="shared" si="14"/>
        <v>149400</v>
      </c>
      <c r="K129" s="36">
        <v>149400</v>
      </c>
      <c r="L129" s="36">
        <v>0</v>
      </c>
      <c r="M129" s="36">
        <v>0</v>
      </c>
      <c r="N129" s="36">
        <v>18675</v>
      </c>
      <c r="O129" s="36">
        <f t="shared" si="15"/>
        <v>18675</v>
      </c>
      <c r="P129" s="36">
        <v>18675</v>
      </c>
      <c r="Q129" s="36">
        <v>0</v>
      </c>
      <c r="R129" s="36">
        <v>0</v>
      </c>
      <c r="S129" s="36">
        <v>0</v>
      </c>
      <c r="T129" s="36">
        <v>136600</v>
      </c>
      <c r="U129" s="36">
        <v>0</v>
      </c>
      <c r="V129" s="36">
        <v>18700</v>
      </c>
      <c r="W129" s="36">
        <v>117900</v>
      </c>
      <c r="X129" s="36">
        <f t="shared" si="17"/>
        <v>30475</v>
      </c>
      <c r="Y129" s="36">
        <v>18675</v>
      </c>
      <c r="Z129" s="36">
        <v>11800</v>
      </c>
      <c r="AA129" s="60">
        <f t="shared" si="16"/>
        <v>19675</v>
      </c>
      <c r="AB129" s="53">
        <f t="shared" si="18"/>
        <v>186750</v>
      </c>
      <c r="AC129" s="54">
        <f t="shared" si="19"/>
        <v>0</v>
      </c>
    </row>
    <row r="130" spans="1:29">
      <c r="A130" s="51" t="s">
        <v>190</v>
      </c>
      <c r="B130" s="52" t="s">
        <v>188</v>
      </c>
      <c r="C130" s="21" t="s">
        <v>201</v>
      </c>
      <c r="D130" s="21" t="s">
        <v>201</v>
      </c>
      <c r="E130" s="36">
        <v>52</v>
      </c>
      <c r="F130" s="36">
        <v>0</v>
      </c>
      <c r="G130" s="36">
        <v>48</v>
      </c>
      <c r="H130" s="36">
        <v>0</v>
      </c>
      <c r="I130" s="36">
        <f t="shared" si="13"/>
        <v>112500</v>
      </c>
      <c r="J130" s="36">
        <f t="shared" si="14"/>
        <v>60000</v>
      </c>
      <c r="K130" s="36">
        <v>31200</v>
      </c>
      <c r="L130" s="36">
        <v>0</v>
      </c>
      <c r="M130" s="36">
        <v>28800</v>
      </c>
      <c r="N130" s="36">
        <v>3900</v>
      </c>
      <c r="O130" s="36">
        <f t="shared" si="15"/>
        <v>48600</v>
      </c>
      <c r="P130" s="36">
        <v>3900</v>
      </c>
      <c r="Q130" s="36">
        <v>0</v>
      </c>
      <c r="R130" s="36">
        <v>0</v>
      </c>
      <c r="S130" s="36">
        <v>44700</v>
      </c>
      <c r="T130" s="36">
        <v>96000</v>
      </c>
      <c r="U130" s="36">
        <v>0</v>
      </c>
      <c r="V130" s="36">
        <v>48600</v>
      </c>
      <c r="W130" s="36">
        <v>47400</v>
      </c>
      <c r="X130" s="36">
        <f t="shared" si="17"/>
        <v>8700</v>
      </c>
      <c r="Y130" s="36">
        <v>3900</v>
      </c>
      <c r="Z130" s="36">
        <v>4800</v>
      </c>
      <c r="AA130" s="60">
        <f t="shared" si="16"/>
        <v>7800</v>
      </c>
      <c r="AB130" s="53">
        <f t="shared" si="18"/>
        <v>112500</v>
      </c>
      <c r="AC130" s="54">
        <f t="shared" si="19"/>
        <v>0</v>
      </c>
    </row>
    <row r="131" spans="1:29">
      <c r="A131" s="51" t="s">
        <v>190</v>
      </c>
      <c r="B131" s="52" t="s">
        <v>188</v>
      </c>
      <c r="C131" s="21" t="s">
        <v>202</v>
      </c>
      <c r="D131" s="21" t="s">
        <v>202</v>
      </c>
      <c r="E131" s="36">
        <v>251</v>
      </c>
      <c r="F131" s="36">
        <v>0</v>
      </c>
      <c r="G131" s="36"/>
      <c r="H131" s="36">
        <v>1</v>
      </c>
      <c r="I131" s="36">
        <f t="shared" si="13"/>
        <v>197000</v>
      </c>
      <c r="J131" s="36">
        <f t="shared" si="14"/>
        <v>150600</v>
      </c>
      <c r="K131" s="36">
        <v>150600</v>
      </c>
      <c r="L131" s="36">
        <v>0</v>
      </c>
      <c r="M131" s="36">
        <v>0</v>
      </c>
      <c r="N131" s="36">
        <v>18825</v>
      </c>
      <c r="O131" s="36">
        <f t="shared" si="15"/>
        <v>27575</v>
      </c>
      <c r="P131" s="36">
        <v>18825</v>
      </c>
      <c r="Q131" s="36">
        <v>0</v>
      </c>
      <c r="R131" s="36">
        <v>8750</v>
      </c>
      <c r="S131" s="36">
        <v>0</v>
      </c>
      <c r="T131" s="36">
        <v>146500</v>
      </c>
      <c r="U131" s="36">
        <v>8800</v>
      </c>
      <c r="V131" s="36">
        <v>18800</v>
      </c>
      <c r="W131" s="36">
        <v>118900</v>
      </c>
      <c r="X131" s="36">
        <f t="shared" si="17"/>
        <v>30725</v>
      </c>
      <c r="Y131" s="36">
        <v>18825</v>
      </c>
      <c r="Z131" s="36">
        <v>11900</v>
      </c>
      <c r="AA131" s="60">
        <f t="shared" si="16"/>
        <v>19775</v>
      </c>
      <c r="AB131" s="53">
        <f t="shared" si="18"/>
        <v>197000</v>
      </c>
      <c r="AC131" s="54">
        <f t="shared" si="19"/>
        <v>0</v>
      </c>
    </row>
    <row r="132" spans="1:29">
      <c r="A132" s="51" t="s">
        <v>190</v>
      </c>
      <c r="B132" s="52" t="s">
        <v>188</v>
      </c>
      <c r="C132" s="21" t="s">
        <v>203</v>
      </c>
      <c r="D132" s="21" t="s">
        <v>203</v>
      </c>
      <c r="E132" s="36">
        <v>328</v>
      </c>
      <c r="F132" s="36">
        <v>0</v>
      </c>
      <c r="G132" s="36"/>
      <c r="H132" s="36">
        <v>2</v>
      </c>
      <c r="I132" s="36">
        <f t="shared" si="13"/>
        <v>263500</v>
      </c>
      <c r="J132" s="36">
        <f t="shared" si="14"/>
        <v>196800</v>
      </c>
      <c r="K132" s="36">
        <v>196800</v>
      </c>
      <c r="L132" s="36">
        <v>0</v>
      </c>
      <c r="M132" s="36">
        <v>0</v>
      </c>
      <c r="N132" s="36">
        <v>24600</v>
      </c>
      <c r="O132" s="36">
        <f t="shared" si="15"/>
        <v>42100</v>
      </c>
      <c r="P132" s="36">
        <v>24600</v>
      </c>
      <c r="Q132" s="36">
        <v>0</v>
      </c>
      <c r="R132" s="36">
        <v>17500</v>
      </c>
      <c r="S132" s="36">
        <v>0</v>
      </c>
      <c r="T132" s="36">
        <v>197400</v>
      </c>
      <c r="U132" s="36">
        <v>17500</v>
      </c>
      <c r="V132" s="36">
        <v>24600</v>
      </c>
      <c r="W132" s="36">
        <v>155300</v>
      </c>
      <c r="X132" s="36">
        <f t="shared" si="17"/>
        <v>40200</v>
      </c>
      <c r="Y132" s="36">
        <v>24600</v>
      </c>
      <c r="Z132" s="36">
        <v>15600</v>
      </c>
      <c r="AA132" s="60">
        <f t="shared" si="16"/>
        <v>25900</v>
      </c>
      <c r="AB132" s="53">
        <f t="shared" si="18"/>
        <v>263500</v>
      </c>
      <c r="AC132" s="54">
        <f t="shared" si="19"/>
        <v>0</v>
      </c>
    </row>
    <row r="133" spans="1:29">
      <c r="A133" s="51" t="s">
        <v>190</v>
      </c>
      <c r="B133" s="52" t="s">
        <v>188</v>
      </c>
      <c r="C133" s="21" t="s">
        <v>204</v>
      </c>
      <c r="D133" s="21" t="s">
        <v>204</v>
      </c>
      <c r="E133" s="36">
        <v>154</v>
      </c>
      <c r="F133" s="36">
        <v>0</v>
      </c>
      <c r="G133" s="36">
        <v>46</v>
      </c>
      <c r="H133" s="36">
        <v>0</v>
      </c>
      <c r="I133" s="36">
        <f t="shared" si="13"/>
        <v>180000</v>
      </c>
      <c r="J133" s="36">
        <f t="shared" si="14"/>
        <v>120000</v>
      </c>
      <c r="K133" s="36">
        <v>92400</v>
      </c>
      <c r="L133" s="36">
        <v>0</v>
      </c>
      <c r="M133" s="36">
        <v>27600</v>
      </c>
      <c r="N133" s="36">
        <v>11550</v>
      </c>
      <c r="O133" s="36">
        <f t="shared" si="15"/>
        <v>48450</v>
      </c>
      <c r="P133" s="36">
        <v>11550</v>
      </c>
      <c r="Q133" s="36">
        <v>0</v>
      </c>
      <c r="R133" s="36">
        <v>0</v>
      </c>
      <c r="S133" s="36">
        <v>36900</v>
      </c>
      <c r="T133" s="36">
        <v>143200</v>
      </c>
      <c r="U133" s="36">
        <v>0</v>
      </c>
      <c r="V133" s="36">
        <v>48500</v>
      </c>
      <c r="W133" s="36">
        <v>94700</v>
      </c>
      <c r="X133" s="36">
        <f t="shared" si="17"/>
        <v>21050</v>
      </c>
      <c r="Y133" s="36">
        <v>11550</v>
      </c>
      <c r="Z133" s="36">
        <v>9500</v>
      </c>
      <c r="AA133" s="60">
        <f t="shared" si="16"/>
        <v>15750</v>
      </c>
      <c r="AB133" s="53">
        <f t="shared" si="18"/>
        <v>180000</v>
      </c>
      <c r="AC133" s="54">
        <f t="shared" si="19"/>
        <v>0</v>
      </c>
    </row>
    <row r="134" spans="1:29">
      <c r="A134" s="51" t="s">
        <v>190</v>
      </c>
      <c r="B134" s="52" t="s">
        <v>188</v>
      </c>
      <c r="C134" s="21" t="s">
        <v>205</v>
      </c>
      <c r="D134" s="21" t="s">
        <v>205</v>
      </c>
      <c r="E134" s="36">
        <v>357</v>
      </c>
      <c r="F134" s="36">
        <v>0</v>
      </c>
      <c r="G134" s="36"/>
      <c r="H134" s="36">
        <v>8</v>
      </c>
      <c r="I134" s="36">
        <f t="shared" si="13"/>
        <v>337750</v>
      </c>
      <c r="J134" s="36">
        <f t="shared" si="14"/>
        <v>214200</v>
      </c>
      <c r="K134" s="36">
        <v>214200</v>
      </c>
      <c r="L134" s="36">
        <v>0</v>
      </c>
      <c r="M134" s="36">
        <v>0</v>
      </c>
      <c r="N134" s="36">
        <v>26775</v>
      </c>
      <c r="O134" s="36">
        <f t="shared" si="15"/>
        <v>96775</v>
      </c>
      <c r="P134" s="36">
        <v>26775</v>
      </c>
      <c r="Q134" s="36">
        <v>0</v>
      </c>
      <c r="R134" s="36">
        <v>70000</v>
      </c>
      <c r="S134" s="36">
        <v>0</v>
      </c>
      <c r="T134" s="36">
        <v>265900</v>
      </c>
      <c r="U134" s="36">
        <v>70000</v>
      </c>
      <c r="V134" s="36">
        <v>26800</v>
      </c>
      <c r="W134" s="36">
        <v>169100</v>
      </c>
      <c r="X134" s="36">
        <f t="shared" si="17"/>
        <v>43775</v>
      </c>
      <c r="Y134" s="36">
        <v>26775</v>
      </c>
      <c r="Z134" s="36">
        <v>17000</v>
      </c>
      <c r="AA134" s="60">
        <f t="shared" si="16"/>
        <v>28075</v>
      </c>
      <c r="AB134" s="53">
        <f t="shared" si="18"/>
        <v>337750</v>
      </c>
      <c r="AC134" s="54">
        <f t="shared" si="19"/>
        <v>0</v>
      </c>
    </row>
    <row r="135" s="40" customFormat="1" spans="1:29">
      <c r="A135" s="62" t="e">
        <v>#N/A</v>
      </c>
      <c r="B135" s="67"/>
      <c r="C135" s="57" t="s">
        <v>206</v>
      </c>
      <c r="D135" s="57" t="s">
        <v>207</v>
      </c>
      <c r="E135" s="58">
        <f>SUM(E136:E140)</f>
        <v>753</v>
      </c>
      <c r="F135" s="58">
        <f>SUM(F136:F140)</f>
        <v>0</v>
      </c>
      <c r="G135" s="58">
        <f>SUM(G136:G140)</f>
        <v>169</v>
      </c>
      <c r="H135" s="58">
        <f>SUM(H136:H140)</f>
        <v>7</v>
      </c>
      <c r="I135" s="58">
        <f t="shared" si="13"/>
        <v>865250</v>
      </c>
      <c r="J135" s="58">
        <f t="shared" si="14"/>
        <v>553200</v>
      </c>
      <c r="K135" s="58">
        <v>451800</v>
      </c>
      <c r="L135" s="58">
        <v>0</v>
      </c>
      <c r="M135" s="58">
        <v>101400</v>
      </c>
      <c r="N135" s="58">
        <v>56475</v>
      </c>
      <c r="O135" s="58">
        <f t="shared" si="15"/>
        <v>255575</v>
      </c>
      <c r="P135" s="58">
        <v>56475</v>
      </c>
      <c r="Q135" s="58">
        <v>0</v>
      </c>
      <c r="R135" s="58">
        <v>61250</v>
      </c>
      <c r="S135" s="58">
        <v>137850</v>
      </c>
      <c r="T135" s="58">
        <v>692500</v>
      </c>
      <c r="U135" s="58">
        <v>61300</v>
      </c>
      <c r="V135" s="58">
        <v>194400</v>
      </c>
      <c r="W135" s="58">
        <v>436800</v>
      </c>
      <c r="X135" s="58">
        <f>SUM(X136:X140)</f>
        <v>104575</v>
      </c>
      <c r="Y135" s="58">
        <v>56475</v>
      </c>
      <c r="Z135" s="58">
        <v>48100</v>
      </c>
      <c r="AA135" s="64">
        <f t="shared" si="16"/>
        <v>68175</v>
      </c>
      <c r="AB135" s="65">
        <f t="shared" si="18"/>
        <v>865250</v>
      </c>
      <c r="AC135" s="66">
        <f t="shared" si="19"/>
        <v>0</v>
      </c>
    </row>
    <row r="136" spans="1:29">
      <c r="A136" s="51" t="s">
        <v>208</v>
      </c>
      <c r="B136" s="52" t="s">
        <v>206</v>
      </c>
      <c r="C136" s="21" t="s">
        <v>209</v>
      </c>
      <c r="D136" s="21" t="s">
        <v>209</v>
      </c>
      <c r="E136" s="36">
        <v>397</v>
      </c>
      <c r="F136" s="36">
        <v>0</v>
      </c>
      <c r="G136" s="36"/>
      <c r="H136" s="36">
        <v>4</v>
      </c>
      <c r="I136" s="36">
        <f t="shared" ref="I136:I199" si="20">J136+N136+O136</f>
        <v>332750</v>
      </c>
      <c r="J136" s="36">
        <f t="shared" ref="J136:J199" si="21">K136+L136+M136</f>
        <v>238200</v>
      </c>
      <c r="K136" s="36">
        <v>238200</v>
      </c>
      <c r="L136" s="36">
        <v>0</v>
      </c>
      <c r="M136" s="36">
        <v>0</v>
      </c>
      <c r="N136" s="36">
        <v>29775</v>
      </c>
      <c r="O136" s="36">
        <f t="shared" ref="O136:O199" si="22">P136+Q136+R136+S136</f>
        <v>64775</v>
      </c>
      <c r="P136" s="36">
        <v>29775</v>
      </c>
      <c r="Q136" s="36">
        <v>0</v>
      </c>
      <c r="R136" s="36">
        <v>35000</v>
      </c>
      <c r="S136" s="36">
        <v>0</v>
      </c>
      <c r="T136" s="36">
        <v>252800</v>
      </c>
      <c r="U136" s="36">
        <v>35000</v>
      </c>
      <c r="V136" s="36">
        <v>29800</v>
      </c>
      <c r="W136" s="36">
        <v>188000</v>
      </c>
      <c r="X136" s="36">
        <f t="shared" si="17"/>
        <v>51175</v>
      </c>
      <c r="Y136" s="36">
        <v>29775</v>
      </c>
      <c r="Z136" s="36">
        <v>21400</v>
      </c>
      <c r="AA136" s="60">
        <f t="shared" ref="AA136:AA199" si="23">I136-T136-X136</f>
        <v>28775</v>
      </c>
      <c r="AB136" s="53">
        <f t="shared" si="18"/>
        <v>332750</v>
      </c>
      <c r="AC136" s="54">
        <f t="shared" si="19"/>
        <v>0</v>
      </c>
    </row>
    <row r="137" spans="1:29">
      <c r="A137" s="51" t="s">
        <v>208</v>
      </c>
      <c r="B137" s="52" t="s">
        <v>206</v>
      </c>
      <c r="C137" s="21" t="s">
        <v>210</v>
      </c>
      <c r="D137" s="21" t="s">
        <v>210</v>
      </c>
      <c r="E137" s="36">
        <v>225</v>
      </c>
      <c r="F137" s="36">
        <v>0</v>
      </c>
      <c r="G137" s="36"/>
      <c r="H137" s="36">
        <v>0</v>
      </c>
      <c r="I137" s="36">
        <f t="shared" si="20"/>
        <v>168750</v>
      </c>
      <c r="J137" s="36">
        <f t="shared" si="21"/>
        <v>135000</v>
      </c>
      <c r="K137" s="36">
        <v>135000</v>
      </c>
      <c r="L137" s="36">
        <v>0</v>
      </c>
      <c r="M137" s="36">
        <v>0</v>
      </c>
      <c r="N137" s="36">
        <v>16875</v>
      </c>
      <c r="O137" s="36">
        <f t="shared" si="22"/>
        <v>16875</v>
      </c>
      <c r="P137" s="36">
        <v>16875</v>
      </c>
      <c r="Q137" s="36">
        <v>0</v>
      </c>
      <c r="R137" s="36">
        <v>0</v>
      </c>
      <c r="S137" s="36">
        <v>0</v>
      </c>
      <c r="T137" s="36">
        <v>123500</v>
      </c>
      <c r="U137" s="36">
        <v>0</v>
      </c>
      <c r="V137" s="36">
        <v>16900</v>
      </c>
      <c r="W137" s="36">
        <v>106600</v>
      </c>
      <c r="X137" s="36">
        <f t="shared" ref="X137:X200" si="24">Y137+Z137</f>
        <v>29175</v>
      </c>
      <c r="Y137" s="36">
        <v>16875</v>
      </c>
      <c r="Z137" s="36">
        <v>12300</v>
      </c>
      <c r="AA137" s="60">
        <f t="shared" si="23"/>
        <v>16075</v>
      </c>
      <c r="AB137" s="53">
        <f t="shared" si="18"/>
        <v>168750</v>
      </c>
      <c r="AC137" s="54">
        <f t="shared" si="19"/>
        <v>0</v>
      </c>
    </row>
    <row r="138" spans="1:29">
      <c r="A138" s="51" t="s">
        <v>208</v>
      </c>
      <c r="B138" s="52" t="s">
        <v>206</v>
      </c>
      <c r="C138" s="21" t="s">
        <v>211</v>
      </c>
      <c r="D138" s="21" t="s">
        <v>211</v>
      </c>
      <c r="E138" s="36">
        <v>76</v>
      </c>
      <c r="F138" s="36">
        <v>0</v>
      </c>
      <c r="G138" s="36">
        <v>24</v>
      </c>
      <c r="H138" s="36">
        <v>1</v>
      </c>
      <c r="I138" s="36">
        <f t="shared" si="20"/>
        <v>121250</v>
      </c>
      <c r="J138" s="36">
        <f t="shared" si="21"/>
        <v>60000</v>
      </c>
      <c r="K138" s="36">
        <v>45600</v>
      </c>
      <c r="L138" s="36">
        <v>0</v>
      </c>
      <c r="M138" s="36">
        <v>14400</v>
      </c>
      <c r="N138" s="36">
        <v>5700</v>
      </c>
      <c r="O138" s="36">
        <f t="shared" si="22"/>
        <v>55550</v>
      </c>
      <c r="P138" s="36">
        <v>5700</v>
      </c>
      <c r="Q138" s="36">
        <v>0</v>
      </c>
      <c r="R138" s="36">
        <v>8750</v>
      </c>
      <c r="S138" s="36">
        <v>41100</v>
      </c>
      <c r="T138" s="36">
        <v>103000</v>
      </c>
      <c r="U138" s="36">
        <v>8800</v>
      </c>
      <c r="V138" s="36">
        <v>46800</v>
      </c>
      <c r="W138" s="36">
        <v>47400</v>
      </c>
      <c r="X138" s="36">
        <f t="shared" si="24"/>
        <v>10500</v>
      </c>
      <c r="Y138" s="36">
        <v>5700</v>
      </c>
      <c r="Z138" s="36">
        <v>4800</v>
      </c>
      <c r="AA138" s="60">
        <f t="shared" si="23"/>
        <v>7750</v>
      </c>
      <c r="AB138" s="53">
        <f t="shared" si="18"/>
        <v>121250</v>
      </c>
      <c r="AC138" s="54">
        <f t="shared" si="19"/>
        <v>0</v>
      </c>
    </row>
    <row r="139" spans="1:29">
      <c r="A139" s="51" t="s">
        <v>208</v>
      </c>
      <c r="B139" s="52" t="s">
        <v>206</v>
      </c>
      <c r="C139" s="21" t="s">
        <v>212</v>
      </c>
      <c r="D139" s="21" t="s">
        <v>212</v>
      </c>
      <c r="E139" s="36">
        <v>22</v>
      </c>
      <c r="F139" s="36">
        <v>0</v>
      </c>
      <c r="G139" s="36">
        <v>78</v>
      </c>
      <c r="H139" s="36">
        <v>0</v>
      </c>
      <c r="I139" s="36">
        <f t="shared" si="20"/>
        <v>112500</v>
      </c>
      <c r="J139" s="36">
        <f t="shared" si="21"/>
        <v>60000</v>
      </c>
      <c r="K139" s="36">
        <v>13200</v>
      </c>
      <c r="L139" s="36">
        <v>0</v>
      </c>
      <c r="M139" s="36">
        <v>46800</v>
      </c>
      <c r="N139" s="36">
        <v>1650</v>
      </c>
      <c r="O139" s="36">
        <f t="shared" si="22"/>
        <v>50850</v>
      </c>
      <c r="P139" s="36">
        <v>1650</v>
      </c>
      <c r="Q139" s="36">
        <v>0</v>
      </c>
      <c r="R139" s="36">
        <v>0</v>
      </c>
      <c r="S139" s="36">
        <v>49200</v>
      </c>
      <c r="T139" s="36">
        <v>98300</v>
      </c>
      <c r="U139" s="36">
        <v>0</v>
      </c>
      <c r="V139" s="36">
        <v>50900</v>
      </c>
      <c r="W139" s="36">
        <v>47400</v>
      </c>
      <c r="X139" s="36">
        <f t="shared" si="24"/>
        <v>6450</v>
      </c>
      <c r="Y139" s="36">
        <v>1650</v>
      </c>
      <c r="Z139" s="36">
        <v>4800</v>
      </c>
      <c r="AA139" s="60">
        <f t="shared" si="23"/>
        <v>7750</v>
      </c>
      <c r="AB139" s="53">
        <f t="shared" si="18"/>
        <v>112500</v>
      </c>
      <c r="AC139" s="54">
        <f t="shared" si="19"/>
        <v>0</v>
      </c>
    </row>
    <row r="140" spans="1:29">
      <c r="A140" s="51" t="s">
        <v>208</v>
      </c>
      <c r="B140" s="52" t="s">
        <v>206</v>
      </c>
      <c r="C140" s="21" t="s">
        <v>213</v>
      </c>
      <c r="D140" s="21" t="s">
        <v>213</v>
      </c>
      <c r="E140" s="36">
        <v>33</v>
      </c>
      <c r="F140" s="36">
        <v>0</v>
      </c>
      <c r="G140" s="36">
        <v>67</v>
      </c>
      <c r="H140" s="36">
        <v>2</v>
      </c>
      <c r="I140" s="36">
        <f t="shared" si="20"/>
        <v>130000</v>
      </c>
      <c r="J140" s="36">
        <f t="shared" si="21"/>
        <v>60000</v>
      </c>
      <c r="K140" s="36">
        <v>19800</v>
      </c>
      <c r="L140" s="36">
        <v>0</v>
      </c>
      <c r="M140" s="36">
        <v>40200</v>
      </c>
      <c r="N140" s="36">
        <v>2475</v>
      </c>
      <c r="O140" s="36">
        <f t="shared" si="22"/>
        <v>67525</v>
      </c>
      <c r="P140" s="36">
        <v>2475</v>
      </c>
      <c r="Q140" s="36">
        <v>0</v>
      </c>
      <c r="R140" s="36">
        <v>17500</v>
      </c>
      <c r="S140" s="36">
        <v>47550</v>
      </c>
      <c r="T140" s="36">
        <v>114900</v>
      </c>
      <c r="U140" s="36">
        <v>17500</v>
      </c>
      <c r="V140" s="36">
        <v>50000</v>
      </c>
      <c r="W140" s="36">
        <v>47400</v>
      </c>
      <c r="X140" s="36">
        <f t="shared" si="24"/>
        <v>7275</v>
      </c>
      <c r="Y140" s="36">
        <v>2475</v>
      </c>
      <c r="Z140" s="36">
        <v>4800</v>
      </c>
      <c r="AA140" s="60">
        <f t="shared" si="23"/>
        <v>7825</v>
      </c>
      <c r="AB140" s="53">
        <f t="shared" si="18"/>
        <v>130000</v>
      </c>
      <c r="AC140" s="54">
        <f t="shared" si="19"/>
        <v>0</v>
      </c>
    </row>
    <row r="141" s="40" customFormat="1" ht="15" spans="1:29">
      <c r="A141" s="62" t="e">
        <v>#N/A</v>
      </c>
      <c r="B141" s="63"/>
      <c r="C141" s="57" t="s">
        <v>214</v>
      </c>
      <c r="D141" s="57" t="s">
        <v>214</v>
      </c>
      <c r="E141" s="58">
        <f>SUM(E142:E152)</f>
        <v>2263</v>
      </c>
      <c r="F141" s="58">
        <f>SUM(F142:F152)</f>
        <v>0</v>
      </c>
      <c r="G141" s="58">
        <f>SUM(G142:G152)</f>
        <v>631</v>
      </c>
      <c r="H141" s="58">
        <f>SUM(H142:H152)</f>
        <v>18</v>
      </c>
      <c r="I141" s="58">
        <f t="shared" si="20"/>
        <v>2635500</v>
      </c>
      <c r="J141" s="58">
        <f t="shared" si="21"/>
        <v>1736400</v>
      </c>
      <c r="K141" s="58">
        <v>1357800</v>
      </c>
      <c r="L141" s="58">
        <v>0</v>
      </c>
      <c r="M141" s="58">
        <v>378600</v>
      </c>
      <c r="N141" s="58">
        <v>169725</v>
      </c>
      <c r="O141" s="58">
        <f t="shared" si="22"/>
        <v>729375</v>
      </c>
      <c r="P141" s="58">
        <v>169725</v>
      </c>
      <c r="Q141" s="58">
        <v>0</v>
      </c>
      <c r="R141" s="58">
        <v>157500</v>
      </c>
      <c r="S141" s="58">
        <v>402150</v>
      </c>
      <c r="T141" s="58">
        <v>2100200</v>
      </c>
      <c r="U141" s="58">
        <v>157700</v>
      </c>
      <c r="V141" s="58">
        <v>572100</v>
      </c>
      <c r="W141" s="58">
        <v>1370400</v>
      </c>
      <c r="X141" s="58">
        <f>SUM(X142:X152)</f>
        <v>320325</v>
      </c>
      <c r="Y141" s="58">
        <v>169725</v>
      </c>
      <c r="Z141" s="58">
        <v>150600</v>
      </c>
      <c r="AA141" s="64">
        <f t="shared" si="23"/>
        <v>214975</v>
      </c>
      <c r="AB141" s="65">
        <f t="shared" si="18"/>
        <v>2635500</v>
      </c>
      <c r="AC141" s="66">
        <f t="shared" si="19"/>
        <v>0</v>
      </c>
    </row>
    <row r="142" spans="1:29">
      <c r="A142" s="51" t="s">
        <v>215</v>
      </c>
      <c r="B142" s="52" t="s">
        <v>216</v>
      </c>
      <c r="C142" s="21" t="s">
        <v>216</v>
      </c>
      <c r="D142" s="21" t="s">
        <v>216</v>
      </c>
      <c r="E142" s="36">
        <v>994</v>
      </c>
      <c r="F142" s="36">
        <v>0</v>
      </c>
      <c r="G142" s="36"/>
      <c r="H142" s="36">
        <v>1</v>
      </c>
      <c r="I142" s="36">
        <f t="shared" si="20"/>
        <v>754250</v>
      </c>
      <c r="J142" s="36">
        <f t="shared" si="21"/>
        <v>596400</v>
      </c>
      <c r="K142" s="36">
        <v>596400</v>
      </c>
      <c r="L142" s="36">
        <v>0</v>
      </c>
      <c r="M142" s="36">
        <v>0</v>
      </c>
      <c r="N142" s="36">
        <v>74550</v>
      </c>
      <c r="O142" s="36">
        <f t="shared" si="22"/>
        <v>83300</v>
      </c>
      <c r="P142" s="36">
        <v>74550</v>
      </c>
      <c r="Q142" s="36">
        <v>0</v>
      </c>
      <c r="R142" s="36">
        <v>8750</v>
      </c>
      <c r="S142" s="36">
        <v>0</v>
      </c>
      <c r="T142" s="36">
        <v>554100</v>
      </c>
      <c r="U142" s="36">
        <v>8800</v>
      </c>
      <c r="V142" s="36">
        <v>74600</v>
      </c>
      <c r="W142" s="36">
        <v>470700</v>
      </c>
      <c r="X142" s="36">
        <f t="shared" si="24"/>
        <v>134850</v>
      </c>
      <c r="Y142" s="36">
        <v>74550</v>
      </c>
      <c r="Z142" s="36">
        <v>60300</v>
      </c>
      <c r="AA142" s="60">
        <f t="shared" si="23"/>
        <v>65300</v>
      </c>
      <c r="AB142" s="53">
        <f t="shared" si="18"/>
        <v>754250</v>
      </c>
      <c r="AC142" s="54">
        <f t="shared" si="19"/>
        <v>0</v>
      </c>
    </row>
    <row r="143" spans="1:29">
      <c r="A143" s="51" t="s">
        <v>215</v>
      </c>
      <c r="B143" s="52" t="s">
        <v>216</v>
      </c>
      <c r="C143" s="21" t="s">
        <v>217</v>
      </c>
      <c r="D143" s="21" t="s">
        <v>217</v>
      </c>
      <c r="E143" s="36">
        <v>164</v>
      </c>
      <c r="F143" s="36">
        <v>0</v>
      </c>
      <c r="G143" s="36">
        <v>36</v>
      </c>
      <c r="H143" s="36">
        <v>2</v>
      </c>
      <c r="I143" s="36">
        <f t="shared" si="20"/>
        <v>197500</v>
      </c>
      <c r="J143" s="36">
        <f t="shared" si="21"/>
        <v>120000</v>
      </c>
      <c r="K143" s="36">
        <v>98400</v>
      </c>
      <c r="L143" s="36">
        <v>0</v>
      </c>
      <c r="M143" s="36">
        <v>21600</v>
      </c>
      <c r="N143" s="36">
        <v>12300</v>
      </c>
      <c r="O143" s="36">
        <f t="shared" si="22"/>
        <v>65200</v>
      </c>
      <c r="P143" s="36">
        <v>12300</v>
      </c>
      <c r="Q143" s="36">
        <v>0</v>
      </c>
      <c r="R143" s="36">
        <v>17500</v>
      </c>
      <c r="S143" s="36">
        <v>35400</v>
      </c>
      <c r="T143" s="36">
        <v>159900</v>
      </c>
      <c r="U143" s="36">
        <v>17500</v>
      </c>
      <c r="V143" s="36">
        <v>47700</v>
      </c>
      <c r="W143" s="36">
        <v>94700</v>
      </c>
      <c r="X143" s="36">
        <f t="shared" si="24"/>
        <v>21800</v>
      </c>
      <c r="Y143" s="36">
        <v>12300</v>
      </c>
      <c r="Z143" s="36">
        <v>9500</v>
      </c>
      <c r="AA143" s="60">
        <f t="shared" si="23"/>
        <v>15800</v>
      </c>
      <c r="AB143" s="53">
        <f t="shared" si="18"/>
        <v>197500</v>
      </c>
      <c r="AC143" s="54">
        <f t="shared" si="19"/>
        <v>0</v>
      </c>
    </row>
    <row r="144" spans="1:29">
      <c r="A144" s="51" t="s">
        <v>215</v>
      </c>
      <c r="B144" s="52" t="s">
        <v>216</v>
      </c>
      <c r="C144" s="21" t="s">
        <v>218</v>
      </c>
      <c r="D144" s="21" t="s">
        <v>218</v>
      </c>
      <c r="E144" s="36">
        <v>154</v>
      </c>
      <c r="F144" s="36">
        <v>0</v>
      </c>
      <c r="G144" s="36">
        <v>46</v>
      </c>
      <c r="H144" s="36">
        <v>1</v>
      </c>
      <c r="I144" s="36">
        <f t="shared" si="20"/>
        <v>188750</v>
      </c>
      <c r="J144" s="36">
        <f t="shared" si="21"/>
        <v>120000</v>
      </c>
      <c r="K144" s="36">
        <v>92400</v>
      </c>
      <c r="L144" s="36">
        <v>0</v>
      </c>
      <c r="M144" s="36">
        <v>27600</v>
      </c>
      <c r="N144" s="36">
        <v>11550</v>
      </c>
      <c r="O144" s="36">
        <f t="shared" si="22"/>
        <v>57200</v>
      </c>
      <c r="P144" s="36">
        <v>11550</v>
      </c>
      <c r="Q144" s="36">
        <v>0</v>
      </c>
      <c r="R144" s="36">
        <v>8750</v>
      </c>
      <c r="S144" s="36">
        <v>36900</v>
      </c>
      <c r="T144" s="36">
        <v>152000</v>
      </c>
      <c r="U144" s="36">
        <v>8800</v>
      </c>
      <c r="V144" s="36">
        <v>48500</v>
      </c>
      <c r="W144" s="36">
        <v>94700</v>
      </c>
      <c r="X144" s="36">
        <f t="shared" si="24"/>
        <v>21050</v>
      </c>
      <c r="Y144" s="36">
        <v>11550</v>
      </c>
      <c r="Z144" s="36">
        <v>9500</v>
      </c>
      <c r="AA144" s="60">
        <f t="shared" si="23"/>
        <v>15700</v>
      </c>
      <c r="AB144" s="53">
        <f t="shared" si="18"/>
        <v>188750</v>
      </c>
      <c r="AC144" s="54">
        <f t="shared" si="19"/>
        <v>0</v>
      </c>
    </row>
    <row r="145" spans="1:29">
      <c r="A145" s="51" t="s">
        <v>215</v>
      </c>
      <c r="B145" s="52" t="s">
        <v>216</v>
      </c>
      <c r="C145" s="21" t="s">
        <v>219</v>
      </c>
      <c r="D145" s="21" t="s">
        <v>219</v>
      </c>
      <c r="E145" s="36">
        <v>125</v>
      </c>
      <c r="F145" s="36">
        <v>0</v>
      </c>
      <c r="G145" s="36">
        <v>75</v>
      </c>
      <c r="H145" s="36">
        <v>0</v>
      </c>
      <c r="I145" s="36">
        <f t="shared" si="20"/>
        <v>180000</v>
      </c>
      <c r="J145" s="36">
        <f t="shared" si="21"/>
        <v>120000</v>
      </c>
      <c r="K145" s="36">
        <v>75000</v>
      </c>
      <c r="L145" s="36">
        <v>0</v>
      </c>
      <c r="M145" s="36">
        <v>45000</v>
      </c>
      <c r="N145" s="36">
        <v>9375</v>
      </c>
      <c r="O145" s="36">
        <f t="shared" si="22"/>
        <v>50625</v>
      </c>
      <c r="P145" s="36">
        <v>9375</v>
      </c>
      <c r="Q145" s="36">
        <v>0</v>
      </c>
      <c r="R145" s="36">
        <v>0</v>
      </c>
      <c r="S145" s="36">
        <v>41250</v>
      </c>
      <c r="T145" s="36">
        <v>145300</v>
      </c>
      <c r="U145" s="36">
        <v>0</v>
      </c>
      <c r="V145" s="36">
        <v>50600</v>
      </c>
      <c r="W145" s="36">
        <v>94700</v>
      </c>
      <c r="X145" s="36">
        <f t="shared" si="24"/>
        <v>18875</v>
      </c>
      <c r="Y145" s="36">
        <v>9375</v>
      </c>
      <c r="Z145" s="36">
        <v>9500</v>
      </c>
      <c r="AA145" s="60">
        <f t="shared" si="23"/>
        <v>15825</v>
      </c>
      <c r="AB145" s="53">
        <f t="shared" si="18"/>
        <v>180000</v>
      </c>
      <c r="AC145" s="54">
        <f t="shared" si="19"/>
        <v>0</v>
      </c>
    </row>
    <row r="146" spans="1:29">
      <c r="A146" s="51" t="s">
        <v>215</v>
      </c>
      <c r="B146" s="52" t="s">
        <v>216</v>
      </c>
      <c r="C146" s="21" t="s">
        <v>220</v>
      </c>
      <c r="D146" s="21" t="s">
        <v>220</v>
      </c>
      <c r="E146" s="36">
        <v>153</v>
      </c>
      <c r="F146" s="36">
        <v>0</v>
      </c>
      <c r="G146" s="36">
        <v>47</v>
      </c>
      <c r="H146" s="36">
        <v>2</v>
      </c>
      <c r="I146" s="36">
        <f t="shared" si="20"/>
        <v>197500</v>
      </c>
      <c r="J146" s="36">
        <f t="shared" si="21"/>
        <v>120000</v>
      </c>
      <c r="K146" s="36">
        <v>91800</v>
      </c>
      <c r="L146" s="36">
        <v>0</v>
      </c>
      <c r="M146" s="36">
        <v>28200</v>
      </c>
      <c r="N146" s="36">
        <v>11475</v>
      </c>
      <c r="O146" s="36">
        <f t="shared" si="22"/>
        <v>66025</v>
      </c>
      <c r="P146" s="36">
        <v>11475</v>
      </c>
      <c r="Q146" s="36">
        <v>0</v>
      </c>
      <c r="R146" s="36">
        <v>17500</v>
      </c>
      <c r="S146" s="36">
        <v>37050</v>
      </c>
      <c r="T146" s="36">
        <v>160700</v>
      </c>
      <c r="U146" s="36">
        <v>17500</v>
      </c>
      <c r="V146" s="36">
        <v>48500</v>
      </c>
      <c r="W146" s="36">
        <v>94700</v>
      </c>
      <c r="X146" s="36">
        <f t="shared" si="24"/>
        <v>20975</v>
      </c>
      <c r="Y146" s="36">
        <v>11475</v>
      </c>
      <c r="Z146" s="36">
        <v>9500</v>
      </c>
      <c r="AA146" s="60">
        <f t="shared" si="23"/>
        <v>15825</v>
      </c>
      <c r="AB146" s="53">
        <f t="shared" si="18"/>
        <v>197500</v>
      </c>
      <c r="AC146" s="54">
        <f t="shared" si="19"/>
        <v>0</v>
      </c>
    </row>
    <row r="147" spans="1:29">
      <c r="A147" s="51" t="s">
        <v>215</v>
      </c>
      <c r="B147" s="52" t="s">
        <v>216</v>
      </c>
      <c r="C147" s="21" t="s">
        <v>221</v>
      </c>
      <c r="D147" s="21" t="s">
        <v>221</v>
      </c>
      <c r="E147" s="36">
        <v>107</v>
      </c>
      <c r="F147" s="36">
        <v>0</v>
      </c>
      <c r="G147" s="36">
        <v>93</v>
      </c>
      <c r="H147" s="36">
        <v>7</v>
      </c>
      <c r="I147" s="36">
        <f t="shared" si="20"/>
        <v>241250</v>
      </c>
      <c r="J147" s="36">
        <f t="shared" si="21"/>
        <v>120000</v>
      </c>
      <c r="K147" s="36">
        <v>64200</v>
      </c>
      <c r="L147" s="36">
        <v>0</v>
      </c>
      <c r="M147" s="36">
        <v>55800</v>
      </c>
      <c r="N147" s="36">
        <v>8025</v>
      </c>
      <c r="O147" s="36">
        <f t="shared" si="22"/>
        <v>113225</v>
      </c>
      <c r="P147" s="36">
        <v>8025</v>
      </c>
      <c r="Q147" s="36">
        <v>0</v>
      </c>
      <c r="R147" s="36">
        <v>61250</v>
      </c>
      <c r="S147" s="36">
        <v>43950</v>
      </c>
      <c r="T147" s="36">
        <v>208000</v>
      </c>
      <c r="U147" s="36">
        <v>61300</v>
      </c>
      <c r="V147" s="36">
        <v>52000</v>
      </c>
      <c r="W147" s="36">
        <v>94700</v>
      </c>
      <c r="X147" s="36">
        <f t="shared" si="24"/>
        <v>17525</v>
      </c>
      <c r="Y147" s="36">
        <v>8025</v>
      </c>
      <c r="Z147" s="36">
        <v>9500</v>
      </c>
      <c r="AA147" s="60">
        <f t="shared" si="23"/>
        <v>15725</v>
      </c>
      <c r="AB147" s="53">
        <f t="shared" si="18"/>
        <v>241250</v>
      </c>
      <c r="AC147" s="54">
        <f t="shared" si="19"/>
        <v>0</v>
      </c>
    </row>
    <row r="148" spans="1:29">
      <c r="A148" s="51" t="s">
        <v>215</v>
      </c>
      <c r="B148" s="52" t="s">
        <v>216</v>
      </c>
      <c r="C148" s="21" t="s">
        <v>222</v>
      </c>
      <c r="D148" s="21" t="s">
        <v>222</v>
      </c>
      <c r="E148" s="36">
        <v>102</v>
      </c>
      <c r="F148" s="36">
        <v>0</v>
      </c>
      <c r="G148" s="36">
        <v>98</v>
      </c>
      <c r="H148" s="36">
        <v>0</v>
      </c>
      <c r="I148" s="36">
        <f t="shared" si="20"/>
        <v>180000</v>
      </c>
      <c r="J148" s="36">
        <f t="shared" si="21"/>
        <v>120000</v>
      </c>
      <c r="K148" s="36">
        <v>61200</v>
      </c>
      <c r="L148" s="36">
        <v>0</v>
      </c>
      <c r="M148" s="36">
        <v>58800</v>
      </c>
      <c r="N148" s="36">
        <v>7650</v>
      </c>
      <c r="O148" s="36">
        <f t="shared" si="22"/>
        <v>52350</v>
      </c>
      <c r="P148" s="36">
        <v>7650</v>
      </c>
      <c r="Q148" s="36">
        <v>0</v>
      </c>
      <c r="R148" s="36">
        <v>0</v>
      </c>
      <c r="S148" s="36">
        <v>44700</v>
      </c>
      <c r="T148" s="36">
        <v>147100</v>
      </c>
      <c r="U148" s="36">
        <v>0</v>
      </c>
      <c r="V148" s="36">
        <v>52400</v>
      </c>
      <c r="W148" s="36">
        <v>94700</v>
      </c>
      <c r="X148" s="36">
        <f t="shared" si="24"/>
        <v>17150</v>
      </c>
      <c r="Y148" s="36">
        <v>7650</v>
      </c>
      <c r="Z148" s="36">
        <v>9500</v>
      </c>
      <c r="AA148" s="60">
        <f t="shared" si="23"/>
        <v>15750</v>
      </c>
      <c r="AB148" s="53">
        <f t="shared" si="18"/>
        <v>180000</v>
      </c>
      <c r="AC148" s="54">
        <f t="shared" si="19"/>
        <v>0</v>
      </c>
    </row>
    <row r="149" spans="1:29">
      <c r="A149" s="51" t="s">
        <v>215</v>
      </c>
      <c r="B149" s="52" t="s">
        <v>216</v>
      </c>
      <c r="C149" s="21" t="s">
        <v>223</v>
      </c>
      <c r="D149" s="21" t="s">
        <v>223</v>
      </c>
      <c r="E149" s="36">
        <v>106</v>
      </c>
      <c r="F149" s="36">
        <v>0</v>
      </c>
      <c r="G149" s="36">
        <v>94</v>
      </c>
      <c r="H149" s="36">
        <v>0</v>
      </c>
      <c r="I149" s="36">
        <f t="shared" si="20"/>
        <v>180000</v>
      </c>
      <c r="J149" s="36">
        <f t="shared" si="21"/>
        <v>120000</v>
      </c>
      <c r="K149" s="36">
        <v>63600</v>
      </c>
      <c r="L149" s="36">
        <v>0</v>
      </c>
      <c r="M149" s="36">
        <v>56400</v>
      </c>
      <c r="N149" s="36">
        <v>7950</v>
      </c>
      <c r="O149" s="36">
        <f t="shared" si="22"/>
        <v>52050</v>
      </c>
      <c r="P149" s="36">
        <v>7950</v>
      </c>
      <c r="Q149" s="36">
        <v>0</v>
      </c>
      <c r="R149" s="36">
        <v>0</v>
      </c>
      <c r="S149" s="36">
        <v>44100</v>
      </c>
      <c r="T149" s="36">
        <v>146800</v>
      </c>
      <c r="U149" s="36">
        <v>0</v>
      </c>
      <c r="V149" s="36">
        <v>52100</v>
      </c>
      <c r="W149" s="36">
        <v>94700</v>
      </c>
      <c r="X149" s="36">
        <f t="shared" si="24"/>
        <v>17450</v>
      </c>
      <c r="Y149" s="36">
        <v>7950</v>
      </c>
      <c r="Z149" s="36">
        <v>9500</v>
      </c>
      <c r="AA149" s="60">
        <f t="shared" si="23"/>
        <v>15750</v>
      </c>
      <c r="AB149" s="53">
        <f t="shared" si="18"/>
        <v>180000</v>
      </c>
      <c r="AC149" s="54">
        <f t="shared" si="19"/>
        <v>0</v>
      </c>
    </row>
    <row r="150" spans="1:29">
      <c r="A150" s="51" t="s">
        <v>215</v>
      </c>
      <c r="B150" s="52" t="s">
        <v>216</v>
      </c>
      <c r="C150" s="21" t="s">
        <v>224</v>
      </c>
      <c r="D150" s="21" t="s">
        <v>224</v>
      </c>
      <c r="E150" s="36">
        <v>73</v>
      </c>
      <c r="F150" s="36">
        <v>0</v>
      </c>
      <c r="G150" s="36">
        <v>27</v>
      </c>
      <c r="H150" s="36">
        <v>5</v>
      </c>
      <c r="I150" s="36">
        <f t="shared" si="20"/>
        <v>156250</v>
      </c>
      <c r="J150" s="36">
        <f t="shared" si="21"/>
        <v>60000</v>
      </c>
      <c r="K150" s="36">
        <v>43800</v>
      </c>
      <c r="L150" s="36">
        <v>0</v>
      </c>
      <c r="M150" s="36">
        <v>16200</v>
      </c>
      <c r="N150" s="36">
        <v>5475</v>
      </c>
      <c r="O150" s="36">
        <f t="shared" si="22"/>
        <v>90775</v>
      </c>
      <c r="P150" s="36">
        <v>5475</v>
      </c>
      <c r="Q150" s="36">
        <v>0</v>
      </c>
      <c r="R150" s="36">
        <v>43750</v>
      </c>
      <c r="S150" s="36">
        <v>41550</v>
      </c>
      <c r="T150" s="36">
        <v>138200</v>
      </c>
      <c r="U150" s="36">
        <v>43800</v>
      </c>
      <c r="V150" s="36">
        <v>47000</v>
      </c>
      <c r="W150" s="36">
        <v>47400</v>
      </c>
      <c r="X150" s="36">
        <f t="shared" si="24"/>
        <v>10275</v>
      </c>
      <c r="Y150" s="36">
        <v>5475</v>
      </c>
      <c r="Z150" s="36">
        <v>4800</v>
      </c>
      <c r="AA150" s="60">
        <f t="shared" si="23"/>
        <v>7775</v>
      </c>
      <c r="AB150" s="53">
        <f t="shared" si="18"/>
        <v>156250</v>
      </c>
      <c r="AC150" s="54">
        <f t="shared" si="19"/>
        <v>0</v>
      </c>
    </row>
    <row r="151" spans="1:29">
      <c r="A151" s="51" t="s">
        <v>215</v>
      </c>
      <c r="B151" s="52" t="s">
        <v>216</v>
      </c>
      <c r="C151" s="21" t="s">
        <v>225</v>
      </c>
      <c r="D151" s="21" t="s">
        <v>225</v>
      </c>
      <c r="E151" s="36">
        <v>146</v>
      </c>
      <c r="F151" s="36">
        <v>0</v>
      </c>
      <c r="G151" s="36">
        <v>54</v>
      </c>
      <c r="H151" s="36">
        <v>0</v>
      </c>
      <c r="I151" s="36">
        <f t="shared" si="20"/>
        <v>180000</v>
      </c>
      <c r="J151" s="36">
        <f t="shared" si="21"/>
        <v>120000</v>
      </c>
      <c r="K151" s="36">
        <v>87600</v>
      </c>
      <c r="L151" s="36">
        <v>0</v>
      </c>
      <c r="M151" s="36">
        <v>32400</v>
      </c>
      <c r="N151" s="36">
        <v>10950</v>
      </c>
      <c r="O151" s="36">
        <f t="shared" si="22"/>
        <v>49050</v>
      </c>
      <c r="P151" s="36">
        <v>10950</v>
      </c>
      <c r="Q151" s="36">
        <v>0</v>
      </c>
      <c r="R151" s="36">
        <v>0</v>
      </c>
      <c r="S151" s="36">
        <v>38100</v>
      </c>
      <c r="T151" s="36">
        <v>143800</v>
      </c>
      <c r="U151" s="36">
        <v>0</v>
      </c>
      <c r="V151" s="36">
        <v>49100</v>
      </c>
      <c r="W151" s="36">
        <v>94700</v>
      </c>
      <c r="X151" s="36">
        <f t="shared" si="24"/>
        <v>20450</v>
      </c>
      <c r="Y151" s="36">
        <v>10950</v>
      </c>
      <c r="Z151" s="36">
        <v>9500</v>
      </c>
      <c r="AA151" s="60">
        <f t="shared" si="23"/>
        <v>15750</v>
      </c>
      <c r="AB151" s="53">
        <f t="shared" si="18"/>
        <v>180000</v>
      </c>
      <c r="AC151" s="54">
        <f t="shared" si="19"/>
        <v>0</v>
      </c>
    </row>
    <row r="152" spans="1:29">
      <c r="A152" s="51" t="s">
        <v>215</v>
      </c>
      <c r="B152" s="52" t="s">
        <v>216</v>
      </c>
      <c r="C152" s="21" t="s">
        <v>226</v>
      </c>
      <c r="D152" s="21" t="s">
        <v>226</v>
      </c>
      <c r="E152" s="36">
        <v>139</v>
      </c>
      <c r="F152" s="36">
        <v>0</v>
      </c>
      <c r="G152" s="36">
        <v>61</v>
      </c>
      <c r="H152" s="36">
        <v>0</v>
      </c>
      <c r="I152" s="36">
        <f t="shared" si="20"/>
        <v>180000</v>
      </c>
      <c r="J152" s="36">
        <f t="shared" si="21"/>
        <v>120000</v>
      </c>
      <c r="K152" s="36">
        <v>83400</v>
      </c>
      <c r="L152" s="36">
        <v>0</v>
      </c>
      <c r="M152" s="36">
        <v>36600</v>
      </c>
      <c r="N152" s="36">
        <v>10425</v>
      </c>
      <c r="O152" s="36">
        <f t="shared" si="22"/>
        <v>49575</v>
      </c>
      <c r="P152" s="36">
        <v>10425</v>
      </c>
      <c r="Q152" s="36">
        <v>0</v>
      </c>
      <c r="R152" s="36">
        <v>0</v>
      </c>
      <c r="S152" s="36">
        <v>39150</v>
      </c>
      <c r="T152" s="36">
        <v>144300</v>
      </c>
      <c r="U152" s="36">
        <v>0</v>
      </c>
      <c r="V152" s="36">
        <v>49600</v>
      </c>
      <c r="W152" s="36">
        <v>94700</v>
      </c>
      <c r="X152" s="36">
        <f t="shared" si="24"/>
        <v>19925</v>
      </c>
      <c r="Y152" s="36">
        <v>10425</v>
      </c>
      <c r="Z152" s="36">
        <v>9500</v>
      </c>
      <c r="AA152" s="60">
        <f t="shared" si="23"/>
        <v>15775</v>
      </c>
      <c r="AB152" s="53">
        <f t="shared" si="18"/>
        <v>180000</v>
      </c>
      <c r="AC152" s="54">
        <f t="shared" si="19"/>
        <v>0</v>
      </c>
    </row>
    <row r="153" s="40" customFormat="1" spans="1:29">
      <c r="A153" s="62" t="e">
        <v>#N/A</v>
      </c>
      <c r="B153" s="67"/>
      <c r="C153" s="57" t="s">
        <v>227</v>
      </c>
      <c r="D153" s="57" t="s">
        <v>227</v>
      </c>
      <c r="E153" s="58">
        <f>SUM(E154:E157)</f>
        <v>748</v>
      </c>
      <c r="F153" s="58">
        <f>SUM(F154:F157)</f>
        <v>0</v>
      </c>
      <c r="G153" s="58">
        <f>SUM(G154:G157)</f>
        <v>72</v>
      </c>
      <c r="H153" s="58">
        <f>SUM(H154:H157)</f>
        <v>5</v>
      </c>
      <c r="I153" s="58">
        <f t="shared" si="20"/>
        <v>733750</v>
      </c>
      <c r="J153" s="58">
        <f t="shared" si="21"/>
        <v>492000</v>
      </c>
      <c r="K153" s="58">
        <v>448800</v>
      </c>
      <c r="L153" s="58">
        <v>0</v>
      </c>
      <c r="M153" s="58">
        <v>43200</v>
      </c>
      <c r="N153" s="58">
        <v>56100</v>
      </c>
      <c r="O153" s="58">
        <f t="shared" si="22"/>
        <v>185650</v>
      </c>
      <c r="P153" s="58">
        <v>56100</v>
      </c>
      <c r="Q153" s="58">
        <v>0</v>
      </c>
      <c r="R153" s="58">
        <v>43750</v>
      </c>
      <c r="S153" s="58">
        <v>85800</v>
      </c>
      <c r="T153" s="58">
        <v>574200</v>
      </c>
      <c r="U153" s="58">
        <v>43900</v>
      </c>
      <c r="V153" s="58">
        <v>141900</v>
      </c>
      <c r="W153" s="58">
        <v>388400</v>
      </c>
      <c r="X153" s="58">
        <f>SUM(X154:X157)</f>
        <v>98900</v>
      </c>
      <c r="Y153" s="58">
        <v>56100</v>
      </c>
      <c r="Z153" s="58">
        <v>42800</v>
      </c>
      <c r="AA153" s="64">
        <f t="shared" si="23"/>
        <v>60650</v>
      </c>
      <c r="AB153" s="65">
        <f t="shared" si="18"/>
        <v>733750</v>
      </c>
      <c r="AC153" s="66">
        <f t="shared" si="19"/>
        <v>0</v>
      </c>
    </row>
    <row r="154" spans="1:29">
      <c r="A154" s="51" t="s">
        <v>228</v>
      </c>
      <c r="B154" s="52" t="s">
        <v>229</v>
      </c>
      <c r="C154" s="21" t="s">
        <v>229</v>
      </c>
      <c r="D154" s="21" t="s">
        <v>229</v>
      </c>
      <c r="E154" s="36">
        <v>387</v>
      </c>
      <c r="F154" s="36">
        <v>0</v>
      </c>
      <c r="G154" s="36"/>
      <c r="H154" s="36">
        <v>2</v>
      </c>
      <c r="I154" s="36">
        <f t="shared" si="20"/>
        <v>307750</v>
      </c>
      <c r="J154" s="36">
        <f t="shared" si="21"/>
        <v>232200</v>
      </c>
      <c r="K154" s="36">
        <v>232200</v>
      </c>
      <c r="L154" s="36">
        <v>0</v>
      </c>
      <c r="M154" s="36">
        <v>0</v>
      </c>
      <c r="N154" s="36">
        <v>29025</v>
      </c>
      <c r="O154" s="36">
        <f t="shared" si="22"/>
        <v>46525</v>
      </c>
      <c r="P154" s="36">
        <v>29025</v>
      </c>
      <c r="Q154" s="36">
        <v>0</v>
      </c>
      <c r="R154" s="36">
        <v>17500</v>
      </c>
      <c r="S154" s="36">
        <v>0</v>
      </c>
      <c r="T154" s="36">
        <v>229800</v>
      </c>
      <c r="U154" s="36">
        <v>17500</v>
      </c>
      <c r="V154" s="36">
        <v>29000</v>
      </c>
      <c r="W154" s="36">
        <v>183300</v>
      </c>
      <c r="X154" s="36">
        <f t="shared" si="24"/>
        <v>51125</v>
      </c>
      <c r="Y154" s="36">
        <v>29025</v>
      </c>
      <c r="Z154" s="36">
        <v>22100</v>
      </c>
      <c r="AA154" s="60">
        <f t="shared" si="23"/>
        <v>26825</v>
      </c>
      <c r="AB154" s="53">
        <f t="shared" si="18"/>
        <v>307750</v>
      </c>
      <c r="AC154" s="54">
        <f t="shared" si="19"/>
        <v>0</v>
      </c>
    </row>
    <row r="155" spans="1:29">
      <c r="A155" s="51" t="s">
        <v>228</v>
      </c>
      <c r="B155" s="52" t="s">
        <v>229</v>
      </c>
      <c r="C155" s="21" t="s">
        <v>230</v>
      </c>
      <c r="D155" s="21" t="s">
        <v>230</v>
      </c>
      <c r="E155" s="36">
        <v>233</v>
      </c>
      <c r="F155" s="36">
        <v>0</v>
      </c>
      <c r="G155" s="36"/>
      <c r="H155" s="36">
        <v>1</v>
      </c>
      <c r="I155" s="36">
        <f t="shared" si="20"/>
        <v>183500</v>
      </c>
      <c r="J155" s="36">
        <f t="shared" si="21"/>
        <v>139800</v>
      </c>
      <c r="K155" s="36">
        <v>139800</v>
      </c>
      <c r="L155" s="36">
        <v>0</v>
      </c>
      <c r="M155" s="36">
        <v>0</v>
      </c>
      <c r="N155" s="36">
        <v>17475</v>
      </c>
      <c r="O155" s="36">
        <f t="shared" si="22"/>
        <v>26225</v>
      </c>
      <c r="P155" s="36">
        <v>17475</v>
      </c>
      <c r="Q155" s="36">
        <v>0</v>
      </c>
      <c r="R155" s="36">
        <v>8750</v>
      </c>
      <c r="S155" s="36">
        <v>0</v>
      </c>
      <c r="T155" s="36">
        <v>136600</v>
      </c>
      <c r="U155" s="36">
        <v>8800</v>
      </c>
      <c r="V155" s="36">
        <v>17500</v>
      </c>
      <c r="W155" s="36">
        <v>110300</v>
      </c>
      <c r="X155" s="36">
        <f t="shared" si="24"/>
        <v>28575</v>
      </c>
      <c r="Y155" s="36">
        <v>17475</v>
      </c>
      <c r="Z155" s="36">
        <v>11100</v>
      </c>
      <c r="AA155" s="60">
        <f t="shared" si="23"/>
        <v>18325</v>
      </c>
      <c r="AB155" s="53">
        <f t="shared" si="18"/>
        <v>183500</v>
      </c>
      <c r="AC155" s="54">
        <f t="shared" si="19"/>
        <v>0</v>
      </c>
    </row>
    <row r="156" spans="1:29">
      <c r="A156" s="51" t="s">
        <v>228</v>
      </c>
      <c r="B156" s="52" t="s">
        <v>229</v>
      </c>
      <c r="C156" s="21" t="s">
        <v>231</v>
      </c>
      <c r="D156" s="21" t="s">
        <v>231</v>
      </c>
      <c r="E156" s="36">
        <v>63</v>
      </c>
      <c r="F156" s="36">
        <v>0</v>
      </c>
      <c r="G156" s="36">
        <v>37</v>
      </c>
      <c r="H156" s="36">
        <v>1</v>
      </c>
      <c r="I156" s="36">
        <f t="shared" si="20"/>
        <v>121250</v>
      </c>
      <c r="J156" s="36">
        <f t="shared" si="21"/>
        <v>60000</v>
      </c>
      <c r="K156" s="36">
        <v>37800</v>
      </c>
      <c r="L156" s="36">
        <v>0</v>
      </c>
      <c r="M156" s="36">
        <v>22200</v>
      </c>
      <c r="N156" s="36">
        <v>4725</v>
      </c>
      <c r="O156" s="36">
        <f t="shared" si="22"/>
        <v>56525</v>
      </c>
      <c r="P156" s="36">
        <v>4725</v>
      </c>
      <c r="Q156" s="36">
        <v>0</v>
      </c>
      <c r="R156" s="36">
        <v>8750</v>
      </c>
      <c r="S156" s="36">
        <v>43050</v>
      </c>
      <c r="T156" s="36">
        <v>104000</v>
      </c>
      <c r="U156" s="36">
        <v>8800</v>
      </c>
      <c r="V156" s="36">
        <v>47800</v>
      </c>
      <c r="W156" s="36">
        <v>47400</v>
      </c>
      <c r="X156" s="36">
        <f t="shared" si="24"/>
        <v>9525</v>
      </c>
      <c r="Y156" s="36">
        <v>4725</v>
      </c>
      <c r="Z156" s="36">
        <v>4800</v>
      </c>
      <c r="AA156" s="60">
        <f t="shared" si="23"/>
        <v>7725</v>
      </c>
      <c r="AB156" s="53">
        <f t="shared" si="18"/>
        <v>121250</v>
      </c>
      <c r="AC156" s="54">
        <f t="shared" si="19"/>
        <v>0</v>
      </c>
    </row>
    <row r="157" spans="1:29">
      <c r="A157" s="51" t="s">
        <v>228</v>
      </c>
      <c r="B157" s="52" t="s">
        <v>229</v>
      </c>
      <c r="C157" s="21" t="s">
        <v>232</v>
      </c>
      <c r="D157" s="21" t="s">
        <v>232</v>
      </c>
      <c r="E157" s="36">
        <v>65</v>
      </c>
      <c r="F157" s="36">
        <v>0</v>
      </c>
      <c r="G157" s="36">
        <v>35</v>
      </c>
      <c r="H157" s="36">
        <v>1</v>
      </c>
      <c r="I157" s="36">
        <f t="shared" si="20"/>
        <v>121250</v>
      </c>
      <c r="J157" s="36">
        <f t="shared" si="21"/>
        <v>60000</v>
      </c>
      <c r="K157" s="36">
        <v>39000</v>
      </c>
      <c r="L157" s="36">
        <v>0</v>
      </c>
      <c r="M157" s="36">
        <v>21000</v>
      </c>
      <c r="N157" s="36">
        <v>4875</v>
      </c>
      <c r="O157" s="36">
        <f t="shared" si="22"/>
        <v>56375</v>
      </c>
      <c r="P157" s="36">
        <v>4875</v>
      </c>
      <c r="Q157" s="36">
        <v>0</v>
      </c>
      <c r="R157" s="36">
        <v>8750</v>
      </c>
      <c r="S157" s="36">
        <v>42750</v>
      </c>
      <c r="T157" s="36">
        <v>103800</v>
      </c>
      <c r="U157" s="36">
        <v>8800</v>
      </c>
      <c r="V157" s="36">
        <v>47600</v>
      </c>
      <c r="W157" s="36">
        <v>47400</v>
      </c>
      <c r="X157" s="36">
        <f t="shared" si="24"/>
        <v>9675</v>
      </c>
      <c r="Y157" s="36">
        <v>4875</v>
      </c>
      <c r="Z157" s="36">
        <v>4800</v>
      </c>
      <c r="AA157" s="60">
        <f t="shared" si="23"/>
        <v>7775</v>
      </c>
      <c r="AB157" s="53">
        <f t="shared" si="18"/>
        <v>121250</v>
      </c>
      <c r="AC157" s="54">
        <f t="shared" si="19"/>
        <v>0</v>
      </c>
    </row>
    <row r="158" s="40" customFormat="1" spans="1:29">
      <c r="A158" s="62" t="e">
        <v>#N/A</v>
      </c>
      <c r="B158" s="67"/>
      <c r="C158" s="57" t="s">
        <v>233</v>
      </c>
      <c r="D158" s="57" t="s">
        <v>233</v>
      </c>
      <c r="E158" s="58">
        <f>SUM(E159:E162)</f>
        <v>333</v>
      </c>
      <c r="F158" s="58">
        <f>SUM(F159:F162)</f>
        <v>28</v>
      </c>
      <c r="G158" s="58">
        <f>SUM(G159:G162)</f>
        <v>267</v>
      </c>
      <c r="H158" s="58">
        <f>SUM(H159:H162)</f>
        <v>5</v>
      </c>
      <c r="I158" s="58">
        <f t="shared" si="20"/>
        <v>639950</v>
      </c>
      <c r="J158" s="58">
        <f t="shared" si="21"/>
        <v>368960</v>
      </c>
      <c r="K158" s="58">
        <v>199800</v>
      </c>
      <c r="L158" s="58">
        <v>8960</v>
      </c>
      <c r="M158" s="58">
        <v>160200</v>
      </c>
      <c r="N158" s="58">
        <v>24975</v>
      </c>
      <c r="O158" s="58">
        <f t="shared" si="22"/>
        <v>246015</v>
      </c>
      <c r="P158" s="58">
        <v>24975</v>
      </c>
      <c r="Q158" s="58">
        <v>2240</v>
      </c>
      <c r="R158" s="58">
        <v>43750</v>
      </c>
      <c r="S158" s="58">
        <v>175050</v>
      </c>
      <c r="T158" s="58">
        <v>535600</v>
      </c>
      <c r="U158" s="58">
        <v>43800</v>
      </c>
      <c r="V158" s="58">
        <v>202300</v>
      </c>
      <c r="W158" s="58">
        <v>289500</v>
      </c>
      <c r="X158" s="58">
        <f>SUM(X159:X162)</f>
        <v>56875</v>
      </c>
      <c r="Y158" s="58">
        <v>24975</v>
      </c>
      <c r="Z158" s="58">
        <v>31900</v>
      </c>
      <c r="AA158" s="64">
        <f t="shared" si="23"/>
        <v>47475</v>
      </c>
      <c r="AB158" s="65">
        <f t="shared" si="18"/>
        <v>639950</v>
      </c>
      <c r="AC158" s="66">
        <f t="shared" si="19"/>
        <v>0</v>
      </c>
    </row>
    <row r="159" spans="1:29">
      <c r="A159" s="51" t="s">
        <v>234</v>
      </c>
      <c r="B159" s="52" t="s">
        <v>235</v>
      </c>
      <c r="C159" s="21" t="s">
        <v>235</v>
      </c>
      <c r="D159" s="21" t="s">
        <v>235</v>
      </c>
      <c r="E159" s="36">
        <v>111</v>
      </c>
      <c r="F159" s="36">
        <v>12</v>
      </c>
      <c r="G159" s="36">
        <v>89</v>
      </c>
      <c r="H159" s="36">
        <v>2</v>
      </c>
      <c r="I159" s="36">
        <f t="shared" si="20"/>
        <v>202300</v>
      </c>
      <c r="J159" s="36">
        <f t="shared" si="21"/>
        <v>123840</v>
      </c>
      <c r="K159" s="36">
        <v>66600</v>
      </c>
      <c r="L159" s="36">
        <v>3840</v>
      </c>
      <c r="M159" s="36">
        <v>53400</v>
      </c>
      <c r="N159" s="36">
        <v>8325</v>
      </c>
      <c r="O159" s="36">
        <f t="shared" si="22"/>
        <v>70135</v>
      </c>
      <c r="P159" s="36">
        <v>8325</v>
      </c>
      <c r="Q159" s="36">
        <v>960</v>
      </c>
      <c r="R159" s="36">
        <v>17500</v>
      </c>
      <c r="S159" s="36">
        <v>43350</v>
      </c>
      <c r="T159" s="36">
        <v>167100</v>
      </c>
      <c r="U159" s="36">
        <v>17500</v>
      </c>
      <c r="V159" s="36">
        <v>52600</v>
      </c>
      <c r="W159" s="36">
        <v>97000</v>
      </c>
      <c r="X159" s="36">
        <f t="shared" si="24"/>
        <v>20825</v>
      </c>
      <c r="Y159" s="36">
        <v>8325</v>
      </c>
      <c r="Z159" s="36">
        <v>12500</v>
      </c>
      <c r="AA159" s="60">
        <f t="shared" si="23"/>
        <v>14375</v>
      </c>
      <c r="AB159" s="53">
        <f t="shared" si="18"/>
        <v>202300</v>
      </c>
      <c r="AC159" s="54">
        <f t="shared" si="19"/>
        <v>0</v>
      </c>
    </row>
    <row r="160" spans="1:29">
      <c r="A160" s="51" t="s">
        <v>234</v>
      </c>
      <c r="B160" s="52" t="s">
        <v>235</v>
      </c>
      <c r="C160" s="21" t="s">
        <v>236</v>
      </c>
      <c r="D160" s="21" t="s">
        <v>236</v>
      </c>
      <c r="E160" s="36">
        <v>5</v>
      </c>
      <c r="F160" s="36">
        <v>0</v>
      </c>
      <c r="G160" s="36">
        <v>95</v>
      </c>
      <c r="H160" s="36">
        <v>0</v>
      </c>
      <c r="I160" s="36">
        <f t="shared" si="20"/>
        <v>112500</v>
      </c>
      <c r="J160" s="36">
        <f t="shared" si="21"/>
        <v>60000</v>
      </c>
      <c r="K160" s="36">
        <v>3000</v>
      </c>
      <c r="L160" s="36">
        <v>0</v>
      </c>
      <c r="M160" s="36">
        <v>57000</v>
      </c>
      <c r="N160" s="36">
        <v>375</v>
      </c>
      <c r="O160" s="36">
        <f t="shared" si="22"/>
        <v>52125</v>
      </c>
      <c r="P160" s="36">
        <v>375</v>
      </c>
      <c r="Q160" s="36">
        <v>0</v>
      </c>
      <c r="R160" s="36">
        <v>0</v>
      </c>
      <c r="S160" s="36">
        <v>51750</v>
      </c>
      <c r="T160" s="36">
        <v>99500</v>
      </c>
      <c r="U160" s="36">
        <v>0</v>
      </c>
      <c r="V160" s="36">
        <v>52100</v>
      </c>
      <c r="W160" s="36">
        <v>47400</v>
      </c>
      <c r="X160" s="36">
        <f t="shared" si="24"/>
        <v>5175</v>
      </c>
      <c r="Y160" s="36">
        <v>375</v>
      </c>
      <c r="Z160" s="36">
        <v>4800</v>
      </c>
      <c r="AA160" s="60">
        <f t="shared" si="23"/>
        <v>7825</v>
      </c>
      <c r="AB160" s="53">
        <f t="shared" si="18"/>
        <v>112500</v>
      </c>
      <c r="AC160" s="54">
        <f t="shared" si="19"/>
        <v>0</v>
      </c>
    </row>
    <row r="161" spans="1:29">
      <c r="A161" s="51" t="s">
        <v>234</v>
      </c>
      <c r="B161" s="52" t="s">
        <v>235</v>
      </c>
      <c r="C161" s="21" t="s">
        <v>237</v>
      </c>
      <c r="D161" s="21" t="s">
        <v>237</v>
      </c>
      <c r="E161" s="36">
        <v>34</v>
      </c>
      <c r="F161" s="36">
        <v>0</v>
      </c>
      <c r="G161" s="36">
        <v>66</v>
      </c>
      <c r="H161" s="36">
        <v>1</v>
      </c>
      <c r="I161" s="36">
        <f t="shared" si="20"/>
        <v>121250</v>
      </c>
      <c r="J161" s="36">
        <f t="shared" si="21"/>
        <v>60000</v>
      </c>
      <c r="K161" s="36">
        <v>20400</v>
      </c>
      <c r="L161" s="36">
        <v>0</v>
      </c>
      <c r="M161" s="36">
        <v>39600</v>
      </c>
      <c r="N161" s="36">
        <v>2550</v>
      </c>
      <c r="O161" s="36">
        <f t="shared" si="22"/>
        <v>58700</v>
      </c>
      <c r="P161" s="36">
        <v>2550</v>
      </c>
      <c r="Q161" s="36">
        <v>0</v>
      </c>
      <c r="R161" s="36">
        <v>8750</v>
      </c>
      <c r="S161" s="36">
        <v>47400</v>
      </c>
      <c r="T161" s="36">
        <v>106200</v>
      </c>
      <c r="U161" s="36">
        <v>8800</v>
      </c>
      <c r="V161" s="36">
        <v>50000</v>
      </c>
      <c r="W161" s="36">
        <v>47400</v>
      </c>
      <c r="X161" s="36">
        <f t="shared" si="24"/>
        <v>7350</v>
      </c>
      <c r="Y161" s="36">
        <v>2550</v>
      </c>
      <c r="Z161" s="36">
        <v>4800</v>
      </c>
      <c r="AA161" s="60">
        <f t="shared" si="23"/>
        <v>7700</v>
      </c>
      <c r="AB161" s="53">
        <f t="shared" si="18"/>
        <v>121250</v>
      </c>
      <c r="AC161" s="54">
        <f t="shared" si="19"/>
        <v>0</v>
      </c>
    </row>
    <row r="162" spans="1:29">
      <c r="A162" s="51" t="s">
        <v>234</v>
      </c>
      <c r="B162" s="52" t="s">
        <v>235</v>
      </c>
      <c r="C162" s="21" t="s">
        <v>238</v>
      </c>
      <c r="D162" s="21" t="s">
        <v>238</v>
      </c>
      <c r="E162" s="36">
        <v>183</v>
      </c>
      <c r="F162" s="36">
        <v>16</v>
      </c>
      <c r="G162" s="36">
        <v>17</v>
      </c>
      <c r="H162" s="36">
        <v>2</v>
      </c>
      <c r="I162" s="36">
        <f t="shared" si="20"/>
        <v>203900</v>
      </c>
      <c r="J162" s="36">
        <f t="shared" si="21"/>
        <v>125120</v>
      </c>
      <c r="K162" s="36">
        <v>109800</v>
      </c>
      <c r="L162" s="36">
        <v>5120</v>
      </c>
      <c r="M162" s="36">
        <v>10200</v>
      </c>
      <c r="N162" s="36">
        <v>13725</v>
      </c>
      <c r="O162" s="36">
        <f t="shared" si="22"/>
        <v>65055</v>
      </c>
      <c r="P162" s="36">
        <v>13725</v>
      </c>
      <c r="Q162" s="36">
        <v>1280</v>
      </c>
      <c r="R162" s="36">
        <v>17500</v>
      </c>
      <c r="S162" s="36">
        <v>32550</v>
      </c>
      <c r="T162" s="36">
        <v>162800</v>
      </c>
      <c r="U162" s="36">
        <v>17500</v>
      </c>
      <c r="V162" s="36">
        <v>47600</v>
      </c>
      <c r="W162" s="36">
        <v>97700</v>
      </c>
      <c r="X162" s="36">
        <f t="shared" si="24"/>
        <v>23525</v>
      </c>
      <c r="Y162" s="36">
        <v>13725</v>
      </c>
      <c r="Z162" s="36">
        <v>9800</v>
      </c>
      <c r="AA162" s="60">
        <f t="shared" si="23"/>
        <v>17575</v>
      </c>
      <c r="AB162" s="53">
        <f t="shared" si="18"/>
        <v>203900</v>
      </c>
      <c r="AC162" s="54">
        <f t="shared" si="19"/>
        <v>0</v>
      </c>
    </row>
    <row r="163" s="40" customFormat="1" spans="1:29">
      <c r="A163" s="62" t="e">
        <v>#N/A</v>
      </c>
      <c r="B163" s="67"/>
      <c r="C163" s="57" t="s">
        <v>239</v>
      </c>
      <c r="D163" s="57" t="s">
        <v>239</v>
      </c>
      <c r="E163" s="58">
        <f>SUM(E164:E168)</f>
        <v>1755</v>
      </c>
      <c r="F163" s="58">
        <f>SUM(F164:F168)</f>
        <v>0</v>
      </c>
      <c r="G163" s="58">
        <f>SUM(G164:G168)</f>
        <v>185</v>
      </c>
      <c r="H163" s="58">
        <f>SUM(H164:H168)</f>
        <v>29</v>
      </c>
      <c r="I163" s="58">
        <f t="shared" si="20"/>
        <v>1798750</v>
      </c>
      <c r="J163" s="58">
        <f t="shared" si="21"/>
        <v>1164000</v>
      </c>
      <c r="K163" s="58">
        <v>1053000</v>
      </c>
      <c r="L163" s="58">
        <v>0</v>
      </c>
      <c r="M163" s="58">
        <v>111000</v>
      </c>
      <c r="N163" s="58">
        <v>131625</v>
      </c>
      <c r="O163" s="58">
        <f t="shared" si="22"/>
        <v>503125</v>
      </c>
      <c r="P163" s="58">
        <v>131625</v>
      </c>
      <c r="Q163" s="58">
        <v>0</v>
      </c>
      <c r="R163" s="58">
        <v>253750</v>
      </c>
      <c r="S163" s="58">
        <v>117750</v>
      </c>
      <c r="T163" s="58">
        <v>1422100</v>
      </c>
      <c r="U163" s="58">
        <v>253800</v>
      </c>
      <c r="V163" s="58">
        <v>249600</v>
      </c>
      <c r="W163" s="58">
        <v>918700</v>
      </c>
      <c r="X163" s="58">
        <f>SUM(X164:X168)</f>
        <v>232625</v>
      </c>
      <c r="Y163" s="58">
        <v>131625</v>
      </c>
      <c r="Z163" s="58">
        <v>101000</v>
      </c>
      <c r="AA163" s="64">
        <f t="shared" si="23"/>
        <v>144025</v>
      </c>
      <c r="AB163" s="65">
        <f t="shared" si="18"/>
        <v>1798750</v>
      </c>
      <c r="AC163" s="66">
        <f t="shared" si="19"/>
        <v>0</v>
      </c>
    </row>
    <row r="164" spans="1:29">
      <c r="A164" s="51" t="s">
        <v>240</v>
      </c>
      <c r="B164" s="52" t="s">
        <v>241</v>
      </c>
      <c r="C164" s="21" t="s">
        <v>241</v>
      </c>
      <c r="D164" s="21" t="s">
        <v>241</v>
      </c>
      <c r="E164" s="36">
        <v>894</v>
      </c>
      <c r="F164" s="36">
        <v>0</v>
      </c>
      <c r="G164" s="36"/>
      <c r="H164" s="36">
        <v>10</v>
      </c>
      <c r="I164" s="36">
        <f t="shared" si="20"/>
        <v>758000</v>
      </c>
      <c r="J164" s="36">
        <f t="shared" si="21"/>
        <v>536400</v>
      </c>
      <c r="K164" s="36">
        <v>536400</v>
      </c>
      <c r="L164" s="36">
        <v>0</v>
      </c>
      <c r="M164" s="36">
        <v>0</v>
      </c>
      <c r="N164" s="36">
        <v>67050</v>
      </c>
      <c r="O164" s="36">
        <f t="shared" si="22"/>
        <v>154550</v>
      </c>
      <c r="P164" s="36">
        <v>67050</v>
      </c>
      <c r="Q164" s="36">
        <v>0</v>
      </c>
      <c r="R164" s="36">
        <v>87500</v>
      </c>
      <c r="S164" s="36">
        <v>0</v>
      </c>
      <c r="T164" s="36">
        <v>578000</v>
      </c>
      <c r="U164" s="36">
        <v>87500</v>
      </c>
      <c r="V164" s="36">
        <v>67100</v>
      </c>
      <c r="W164" s="36">
        <v>423400</v>
      </c>
      <c r="X164" s="36">
        <f t="shared" si="24"/>
        <v>118350</v>
      </c>
      <c r="Y164" s="36">
        <v>67050</v>
      </c>
      <c r="Z164" s="36">
        <v>51300</v>
      </c>
      <c r="AA164" s="60">
        <f t="shared" si="23"/>
        <v>61650</v>
      </c>
      <c r="AB164" s="53">
        <f t="shared" si="18"/>
        <v>758000</v>
      </c>
      <c r="AC164" s="54">
        <f t="shared" si="19"/>
        <v>0</v>
      </c>
    </row>
    <row r="165" spans="1:29">
      <c r="A165" s="51" t="s">
        <v>240</v>
      </c>
      <c r="B165" s="52" t="s">
        <v>241</v>
      </c>
      <c r="C165" s="21" t="s">
        <v>242</v>
      </c>
      <c r="D165" s="21" t="s">
        <v>242</v>
      </c>
      <c r="E165" s="36">
        <v>122</v>
      </c>
      <c r="F165" s="36">
        <v>0</v>
      </c>
      <c r="G165" s="36">
        <v>78</v>
      </c>
      <c r="H165" s="36">
        <v>1</v>
      </c>
      <c r="I165" s="36">
        <f t="shared" si="20"/>
        <v>188750</v>
      </c>
      <c r="J165" s="36">
        <f t="shared" si="21"/>
        <v>120000</v>
      </c>
      <c r="K165" s="36">
        <v>73200</v>
      </c>
      <c r="L165" s="36">
        <v>0</v>
      </c>
      <c r="M165" s="36">
        <v>46800</v>
      </c>
      <c r="N165" s="36">
        <v>9150</v>
      </c>
      <c r="O165" s="36">
        <f t="shared" si="22"/>
        <v>59600</v>
      </c>
      <c r="P165" s="36">
        <v>9150</v>
      </c>
      <c r="Q165" s="36">
        <v>0</v>
      </c>
      <c r="R165" s="36">
        <v>8750</v>
      </c>
      <c r="S165" s="36">
        <v>41700</v>
      </c>
      <c r="T165" s="36">
        <v>154400</v>
      </c>
      <c r="U165" s="36">
        <v>8800</v>
      </c>
      <c r="V165" s="36">
        <v>50900</v>
      </c>
      <c r="W165" s="36">
        <v>94700</v>
      </c>
      <c r="X165" s="36">
        <f t="shared" si="24"/>
        <v>18650</v>
      </c>
      <c r="Y165" s="36">
        <v>9150</v>
      </c>
      <c r="Z165" s="36">
        <v>9500</v>
      </c>
      <c r="AA165" s="60">
        <f t="shared" si="23"/>
        <v>15700</v>
      </c>
      <c r="AB165" s="53">
        <f t="shared" si="18"/>
        <v>188750</v>
      </c>
      <c r="AC165" s="54">
        <f t="shared" si="19"/>
        <v>0</v>
      </c>
    </row>
    <row r="166" spans="1:29">
      <c r="A166" s="51" t="s">
        <v>240</v>
      </c>
      <c r="B166" s="52" t="s">
        <v>241</v>
      </c>
      <c r="C166" s="21" t="s">
        <v>243</v>
      </c>
      <c r="D166" s="21" t="s">
        <v>243</v>
      </c>
      <c r="E166" s="36">
        <v>106</v>
      </c>
      <c r="F166" s="36">
        <v>0</v>
      </c>
      <c r="G166" s="36">
        <v>94</v>
      </c>
      <c r="H166" s="36">
        <v>10</v>
      </c>
      <c r="I166" s="36">
        <f t="shared" si="20"/>
        <v>267500</v>
      </c>
      <c r="J166" s="36">
        <f t="shared" si="21"/>
        <v>120000</v>
      </c>
      <c r="K166" s="36">
        <v>63600</v>
      </c>
      <c r="L166" s="36">
        <v>0</v>
      </c>
      <c r="M166" s="36">
        <v>56400</v>
      </c>
      <c r="N166" s="36">
        <v>7950</v>
      </c>
      <c r="O166" s="36">
        <f t="shared" si="22"/>
        <v>139550</v>
      </c>
      <c r="P166" s="36">
        <v>7950</v>
      </c>
      <c r="Q166" s="36">
        <v>0</v>
      </c>
      <c r="R166" s="36">
        <v>87500</v>
      </c>
      <c r="S166" s="36">
        <v>44100</v>
      </c>
      <c r="T166" s="36">
        <v>234300</v>
      </c>
      <c r="U166" s="36">
        <v>87500</v>
      </c>
      <c r="V166" s="36">
        <v>52100</v>
      </c>
      <c r="W166" s="36">
        <v>94700</v>
      </c>
      <c r="X166" s="36">
        <f t="shared" si="24"/>
        <v>17450</v>
      </c>
      <c r="Y166" s="36">
        <v>7950</v>
      </c>
      <c r="Z166" s="36">
        <v>9500</v>
      </c>
      <c r="AA166" s="60">
        <f t="shared" si="23"/>
        <v>15750</v>
      </c>
      <c r="AB166" s="53">
        <f t="shared" si="18"/>
        <v>267500</v>
      </c>
      <c r="AC166" s="54">
        <f t="shared" si="19"/>
        <v>0</v>
      </c>
    </row>
    <row r="167" spans="1:29">
      <c r="A167" s="51" t="s">
        <v>240</v>
      </c>
      <c r="B167" s="52" t="s">
        <v>241</v>
      </c>
      <c r="C167" s="21" t="s">
        <v>244</v>
      </c>
      <c r="D167" s="21" t="s">
        <v>244</v>
      </c>
      <c r="E167" s="36">
        <v>446</v>
      </c>
      <c r="F167" s="36">
        <v>0</v>
      </c>
      <c r="G167" s="36"/>
      <c r="H167" s="36">
        <v>4</v>
      </c>
      <c r="I167" s="36">
        <f t="shared" si="20"/>
        <v>369500</v>
      </c>
      <c r="J167" s="36">
        <f t="shared" si="21"/>
        <v>267600</v>
      </c>
      <c r="K167" s="36">
        <v>267600</v>
      </c>
      <c r="L167" s="36">
        <v>0</v>
      </c>
      <c r="M167" s="36">
        <v>0</v>
      </c>
      <c r="N167" s="36">
        <v>33450</v>
      </c>
      <c r="O167" s="36">
        <f t="shared" si="22"/>
        <v>68450</v>
      </c>
      <c r="P167" s="36">
        <v>33450</v>
      </c>
      <c r="Q167" s="36">
        <v>0</v>
      </c>
      <c r="R167" s="36">
        <v>35000</v>
      </c>
      <c r="S167" s="36">
        <v>0</v>
      </c>
      <c r="T167" s="36">
        <v>279700</v>
      </c>
      <c r="U167" s="36">
        <v>35000</v>
      </c>
      <c r="V167" s="36">
        <v>33500</v>
      </c>
      <c r="W167" s="36">
        <v>211200</v>
      </c>
      <c r="X167" s="36">
        <f t="shared" si="24"/>
        <v>54650</v>
      </c>
      <c r="Y167" s="36">
        <v>33450</v>
      </c>
      <c r="Z167" s="36">
        <v>21200</v>
      </c>
      <c r="AA167" s="60">
        <f t="shared" si="23"/>
        <v>35150</v>
      </c>
      <c r="AB167" s="53">
        <f t="shared" si="18"/>
        <v>369500</v>
      </c>
      <c r="AC167" s="54">
        <f t="shared" si="19"/>
        <v>0</v>
      </c>
    </row>
    <row r="168" spans="1:29">
      <c r="A168" s="51" t="s">
        <v>240</v>
      </c>
      <c r="B168" s="52" t="s">
        <v>241</v>
      </c>
      <c r="C168" s="21" t="s">
        <v>245</v>
      </c>
      <c r="D168" s="21" t="s">
        <v>245</v>
      </c>
      <c r="E168" s="36">
        <v>187</v>
      </c>
      <c r="F168" s="36">
        <v>0</v>
      </c>
      <c r="G168" s="36">
        <v>13</v>
      </c>
      <c r="H168" s="36">
        <v>4</v>
      </c>
      <c r="I168" s="36">
        <f t="shared" si="20"/>
        <v>215000</v>
      </c>
      <c r="J168" s="36">
        <f t="shared" si="21"/>
        <v>120000</v>
      </c>
      <c r="K168" s="36">
        <v>112200</v>
      </c>
      <c r="L168" s="36">
        <v>0</v>
      </c>
      <c r="M168" s="36">
        <v>7800</v>
      </c>
      <c r="N168" s="36">
        <v>14025</v>
      </c>
      <c r="O168" s="36">
        <f t="shared" si="22"/>
        <v>80975</v>
      </c>
      <c r="P168" s="36">
        <v>14025</v>
      </c>
      <c r="Q168" s="36">
        <v>0</v>
      </c>
      <c r="R168" s="36">
        <v>35000</v>
      </c>
      <c r="S168" s="36">
        <v>31950</v>
      </c>
      <c r="T168" s="36">
        <v>175700</v>
      </c>
      <c r="U168" s="36">
        <v>35000</v>
      </c>
      <c r="V168" s="36">
        <v>46000</v>
      </c>
      <c r="W168" s="36">
        <v>94700</v>
      </c>
      <c r="X168" s="36">
        <f t="shared" si="24"/>
        <v>23525</v>
      </c>
      <c r="Y168" s="36">
        <v>14025</v>
      </c>
      <c r="Z168" s="36">
        <v>9500</v>
      </c>
      <c r="AA168" s="60">
        <f t="shared" si="23"/>
        <v>15775</v>
      </c>
      <c r="AB168" s="53">
        <f t="shared" si="18"/>
        <v>215000</v>
      </c>
      <c r="AC168" s="54">
        <f t="shared" si="19"/>
        <v>0</v>
      </c>
    </row>
    <row r="169" s="40" customFormat="1" spans="1:29">
      <c r="A169" s="62" t="e">
        <v>#N/A</v>
      </c>
      <c r="B169" s="67"/>
      <c r="C169" s="57" t="s">
        <v>246</v>
      </c>
      <c r="D169" s="57" t="s">
        <v>246</v>
      </c>
      <c r="E169" s="58">
        <f>SUM(E170:E179)</f>
        <v>4569</v>
      </c>
      <c r="F169" s="58">
        <f>SUM(F170:F179)</f>
        <v>0</v>
      </c>
      <c r="G169" s="58">
        <f>SUM(G170:G179)</f>
        <v>136</v>
      </c>
      <c r="H169" s="58">
        <f>SUM(H170:H179)</f>
        <v>25</v>
      </c>
      <c r="I169" s="58">
        <f t="shared" si="20"/>
        <v>3875000</v>
      </c>
      <c r="J169" s="58">
        <f t="shared" si="21"/>
        <v>2823000</v>
      </c>
      <c r="K169" s="58">
        <v>2741400</v>
      </c>
      <c r="L169" s="58">
        <v>0</v>
      </c>
      <c r="M169" s="58">
        <v>81600</v>
      </c>
      <c r="N169" s="58">
        <v>342675</v>
      </c>
      <c r="O169" s="58">
        <f t="shared" si="22"/>
        <v>709325</v>
      </c>
      <c r="P169" s="58">
        <v>342675</v>
      </c>
      <c r="Q169" s="58">
        <v>0</v>
      </c>
      <c r="R169" s="58">
        <v>218750</v>
      </c>
      <c r="S169" s="58">
        <v>147900</v>
      </c>
      <c r="T169" s="58">
        <v>2937800</v>
      </c>
      <c r="U169" s="58">
        <v>219000</v>
      </c>
      <c r="V169" s="58">
        <v>490700</v>
      </c>
      <c r="W169" s="58">
        <v>2228100</v>
      </c>
      <c r="X169" s="58">
        <f>SUM(X170:X179)</f>
        <v>587675</v>
      </c>
      <c r="Y169" s="58">
        <v>342675</v>
      </c>
      <c r="Z169" s="58">
        <v>245000</v>
      </c>
      <c r="AA169" s="64">
        <f t="shared" si="23"/>
        <v>349525</v>
      </c>
      <c r="AB169" s="65">
        <f t="shared" ref="AB169:AB232" si="25">T169+X169+AA169</f>
        <v>3875000</v>
      </c>
      <c r="AC169" s="66">
        <f t="shared" ref="AC169:AC232" si="26">AB169-I169</f>
        <v>0</v>
      </c>
    </row>
    <row r="170" spans="1:29">
      <c r="A170" s="51" t="s">
        <v>247</v>
      </c>
      <c r="B170" s="52" t="s">
        <v>248</v>
      </c>
      <c r="C170" s="21" t="s">
        <v>248</v>
      </c>
      <c r="D170" s="21" t="s">
        <v>248</v>
      </c>
      <c r="E170" s="36">
        <v>818</v>
      </c>
      <c r="F170" s="36">
        <v>0</v>
      </c>
      <c r="G170" s="36"/>
      <c r="H170" s="36">
        <v>5</v>
      </c>
      <c r="I170" s="36">
        <f t="shared" si="20"/>
        <v>657250</v>
      </c>
      <c r="J170" s="36">
        <f t="shared" si="21"/>
        <v>490800</v>
      </c>
      <c r="K170" s="36">
        <v>490800</v>
      </c>
      <c r="L170" s="36">
        <v>0</v>
      </c>
      <c r="M170" s="36">
        <v>0</v>
      </c>
      <c r="N170" s="36">
        <v>61350</v>
      </c>
      <c r="O170" s="36">
        <f t="shared" si="22"/>
        <v>105100</v>
      </c>
      <c r="P170" s="36">
        <v>61350</v>
      </c>
      <c r="Q170" s="36">
        <v>0</v>
      </c>
      <c r="R170" s="36">
        <v>43750</v>
      </c>
      <c r="S170" s="36">
        <v>0</v>
      </c>
      <c r="T170" s="36">
        <v>492600</v>
      </c>
      <c r="U170" s="36">
        <v>43800</v>
      </c>
      <c r="V170" s="36">
        <v>61400</v>
      </c>
      <c r="W170" s="36">
        <v>387400</v>
      </c>
      <c r="X170" s="36">
        <f t="shared" si="24"/>
        <v>121550</v>
      </c>
      <c r="Y170" s="36">
        <v>61350</v>
      </c>
      <c r="Z170" s="36">
        <v>60200</v>
      </c>
      <c r="AA170" s="60">
        <f t="shared" si="23"/>
        <v>43100</v>
      </c>
      <c r="AB170" s="53">
        <f t="shared" si="25"/>
        <v>657250</v>
      </c>
      <c r="AC170" s="54">
        <f t="shared" si="26"/>
        <v>0</v>
      </c>
    </row>
    <row r="171" spans="1:29">
      <c r="A171" s="51" t="s">
        <v>247</v>
      </c>
      <c r="B171" s="52" t="s">
        <v>248</v>
      </c>
      <c r="C171" s="21" t="s">
        <v>249</v>
      </c>
      <c r="D171" s="21" t="s">
        <v>249</v>
      </c>
      <c r="E171" s="36">
        <v>334</v>
      </c>
      <c r="F171" s="36">
        <v>0</v>
      </c>
      <c r="G171" s="36"/>
      <c r="H171" s="36">
        <v>1</v>
      </c>
      <c r="I171" s="36">
        <f t="shared" si="20"/>
        <v>259250</v>
      </c>
      <c r="J171" s="36">
        <f t="shared" si="21"/>
        <v>200400</v>
      </c>
      <c r="K171" s="36">
        <v>200400</v>
      </c>
      <c r="L171" s="36">
        <v>0</v>
      </c>
      <c r="M171" s="36">
        <v>0</v>
      </c>
      <c r="N171" s="36">
        <v>25050</v>
      </c>
      <c r="O171" s="36">
        <f t="shared" si="22"/>
        <v>33800</v>
      </c>
      <c r="P171" s="36">
        <v>25050</v>
      </c>
      <c r="Q171" s="36">
        <v>0</v>
      </c>
      <c r="R171" s="36">
        <v>8750</v>
      </c>
      <c r="S171" s="36">
        <v>0</v>
      </c>
      <c r="T171" s="36">
        <v>192100</v>
      </c>
      <c r="U171" s="36">
        <v>8800</v>
      </c>
      <c r="V171" s="36">
        <v>25100</v>
      </c>
      <c r="W171" s="36">
        <v>158200</v>
      </c>
      <c r="X171" s="36">
        <f t="shared" si="24"/>
        <v>40950</v>
      </c>
      <c r="Y171" s="36">
        <v>25050</v>
      </c>
      <c r="Z171" s="36">
        <v>15900</v>
      </c>
      <c r="AA171" s="60">
        <f t="shared" si="23"/>
        <v>26200</v>
      </c>
      <c r="AB171" s="53">
        <f t="shared" si="25"/>
        <v>259250</v>
      </c>
      <c r="AC171" s="54">
        <f t="shared" si="26"/>
        <v>0</v>
      </c>
    </row>
    <row r="172" spans="1:29">
      <c r="A172" s="51" t="s">
        <v>247</v>
      </c>
      <c r="B172" s="52" t="s">
        <v>248</v>
      </c>
      <c r="C172" s="21" t="s">
        <v>250</v>
      </c>
      <c r="D172" s="21" t="s">
        <v>250</v>
      </c>
      <c r="E172" s="36">
        <v>77</v>
      </c>
      <c r="F172" s="36">
        <v>0</v>
      </c>
      <c r="G172" s="36">
        <v>23</v>
      </c>
      <c r="H172" s="36">
        <v>0</v>
      </c>
      <c r="I172" s="36">
        <f t="shared" si="20"/>
        <v>112500</v>
      </c>
      <c r="J172" s="36">
        <f t="shared" si="21"/>
        <v>60000</v>
      </c>
      <c r="K172" s="36">
        <v>46200</v>
      </c>
      <c r="L172" s="36">
        <v>0</v>
      </c>
      <c r="M172" s="36">
        <v>13800</v>
      </c>
      <c r="N172" s="36">
        <v>5775</v>
      </c>
      <c r="O172" s="36">
        <f t="shared" si="22"/>
        <v>46725</v>
      </c>
      <c r="P172" s="36">
        <v>5775</v>
      </c>
      <c r="Q172" s="36">
        <v>0</v>
      </c>
      <c r="R172" s="36">
        <v>0</v>
      </c>
      <c r="S172" s="36">
        <v>40950</v>
      </c>
      <c r="T172" s="36">
        <v>94100</v>
      </c>
      <c r="U172" s="36">
        <v>0</v>
      </c>
      <c r="V172" s="36">
        <v>46700</v>
      </c>
      <c r="W172" s="36">
        <v>47400</v>
      </c>
      <c r="X172" s="36">
        <f t="shared" si="24"/>
        <v>10575</v>
      </c>
      <c r="Y172" s="36">
        <v>5775</v>
      </c>
      <c r="Z172" s="36">
        <v>4800</v>
      </c>
      <c r="AA172" s="60">
        <f t="shared" si="23"/>
        <v>7825</v>
      </c>
      <c r="AB172" s="53">
        <f t="shared" si="25"/>
        <v>112500</v>
      </c>
      <c r="AC172" s="54">
        <f t="shared" si="26"/>
        <v>0</v>
      </c>
    </row>
    <row r="173" spans="1:29">
      <c r="A173" s="51" t="s">
        <v>247</v>
      </c>
      <c r="B173" s="52" t="s">
        <v>248</v>
      </c>
      <c r="C173" s="21" t="s">
        <v>251</v>
      </c>
      <c r="D173" s="21" t="s">
        <v>251</v>
      </c>
      <c r="E173" s="36">
        <v>359</v>
      </c>
      <c r="F173" s="36">
        <v>0</v>
      </c>
      <c r="G173" s="36"/>
      <c r="H173" s="36">
        <v>2</v>
      </c>
      <c r="I173" s="36">
        <f t="shared" si="20"/>
        <v>286750</v>
      </c>
      <c r="J173" s="36">
        <f t="shared" si="21"/>
        <v>215400</v>
      </c>
      <c r="K173" s="36">
        <v>215400</v>
      </c>
      <c r="L173" s="36">
        <v>0</v>
      </c>
      <c r="M173" s="36">
        <v>0</v>
      </c>
      <c r="N173" s="36">
        <v>26925</v>
      </c>
      <c r="O173" s="36">
        <f t="shared" si="22"/>
        <v>44425</v>
      </c>
      <c r="P173" s="36">
        <v>26925</v>
      </c>
      <c r="Q173" s="36">
        <v>0</v>
      </c>
      <c r="R173" s="36">
        <v>17500</v>
      </c>
      <c r="S173" s="36">
        <v>0</v>
      </c>
      <c r="T173" s="36">
        <v>214400</v>
      </c>
      <c r="U173" s="36">
        <v>17500</v>
      </c>
      <c r="V173" s="36">
        <v>26900</v>
      </c>
      <c r="W173" s="36">
        <v>170000</v>
      </c>
      <c r="X173" s="36">
        <f t="shared" si="24"/>
        <v>44025</v>
      </c>
      <c r="Y173" s="36">
        <v>26925</v>
      </c>
      <c r="Z173" s="36">
        <v>17100</v>
      </c>
      <c r="AA173" s="60">
        <f t="shared" si="23"/>
        <v>28325</v>
      </c>
      <c r="AB173" s="53">
        <f t="shared" si="25"/>
        <v>286750</v>
      </c>
      <c r="AC173" s="54">
        <f t="shared" si="26"/>
        <v>0</v>
      </c>
    </row>
    <row r="174" spans="1:29">
      <c r="A174" s="51" t="s">
        <v>247</v>
      </c>
      <c r="B174" s="52" t="s">
        <v>248</v>
      </c>
      <c r="C174" s="21" t="s">
        <v>252</v>
      </c>
      <c r="D174" s="21" t="s">
        <v>252</v>
      </c>
      <c r="E174" s="36">
        <v>1899</v>
      </c>
      <c r="F174" s="36">
        <v>0</v>
      </c>
      <c r="G174" s="36"/>
      <c r="H174" s="36">
        <v>9</v>
      </c>
      <c r="I174" s="36">
        <f t="shared" si="20"/>
        <v>1503000</v>
      </c>
      <c r="J174" s="36">
        <f t="shared" si="21"/>
        <v>1139400</v>
      </c>
      <c r="K174" s="36">
        <v>1139400</v>
      </c>
      <c r="L174" s="36">
        <v>0</v>
      </c>
      <c r="M174" s="36">
        <v>0</v>
      </c>
      <c r="N174" s="36">
        <v>142425</v>
      </c>
      <c r="O174" s="36">
        <f t="shared" si="22"/>
        <v>221175</v>
      </c>
      <c r="P174" s="36">
        <v>142425</v>
      </c>
      <c r="Q174" s="36">
        <v>0</v>
      </c>
      <c r="R174" s="36">
        <v>78750</v>
      </c>
      <c r="S174" s="36">
        <v>0</v>
      </c>
      <c r="T174" s="36">
        <v>1120500</v>
      </c>
      <c r="U174" s="36">
        <v>78800</v>
      </c>
      <c r="V174" s="36">
        <v>142400</v>
      </c>
      <c r="W174" s="36">
        <v>899300</v>
      </c>
      <c r="X174" s="36">
        <f t="shared" si="24"/>
        <v>232625</v>
      </c>
      <c r="Y174" s="36">
        <v>142425</v>
      </c>
      <c r="Z174" s="36">
        <v>90200</v>
      </c>
      <c r="AA174" s="60">
        <f t="shared" si="23"/>
        <v>149875</v>
      </c>
      <c r="AB174" s="53">
        <f t="shared" si="25"/>
        <v>1503000</v>
      </c>
      <c r="AC174" s="54">
        <f t="shared" si="26"/>
        <v>0</v>
      </c>
    </row>
    <row r="175" spans="1:29">
      <c r="A175" s="51" t="s">
        <v>247</v>
      </c>
      <c r="B175" s="52" t="s">
        <v>248</v>
      </c>
      <c r="C175" s="21" t="s">
        <v>253</v>
      </c>
      <c r="D175" s="21" t="s">
        <v>253</v>
      </c>
      <c r="E175" s="36">
        <v>155</v>
      </c>
      <c r="F175" s="36">
        <v>0</v>
      </c>
      <c r="G175" s="36">
        <v>45</v>
      </c>
      <c r="H175" s="36">
        <v>3</v>
      </c>
      <c r="I175" s="36">
        <f t="shared" si="20"/>
        <v>206250</v>
      </c>
      <c r="J175" s="36">
        <f t="shared" si="21"/>
        <v>120000</v>
      </c>
      <c r="K175" s="36">
        <v>93000</v>
      </c>
      <c r="L175" s="36">
        <v>0</v>
      </c>
      <c r="M175" s="36">
        <v>27000</v>
      </c>
      <c r="N175" s="36">
        <v>11625</v>
      </c>
      <c r="O175" s="36">
        <f t="shared" si="22"/>
        <v>74625</v>
      </c>
      <c r="P175" s="36">
        <v>11625</v>
      </c>
      <c r="Q175" s="36">
        <v>0</v>
      </c>
      <c r="R175" s="36">
        <v>26250</v>
      </c>
      <c r="S175" s="36">
        <v>36750</v>
      </c>
      <c r="T175" s="36">
        <v>169400</v>
      </c>
      <c r="U175" s="36">
        <v>26300</v>
      </c>
      <c r="V175" s="36">
        <v>48400</v>
      </c>
      <c r="W175" s="36">
        <v>94700</v>
      </c>
      <c r="X175" s="36">
        <f t="shared" si="24"/>
        <v>21125</v>
      </c>
      <c r="Y175" s="36">
        <v>11625</v>
      </c>
      <c r="Z175" s="36">
        <v>9500</v>
      </c>
      <c r="AA175" s="60">
        <f t="shared" si="23"/>
        <v>15725</v>
      </c>
      <c r="AB175" s="53">
        <f t="shared" si="25"/>
        <v>206250</v>
      </c>
      <c r="AC175" s="54">
        <f t="shared" si="26"/>
        <v>0</v>
      </c>
    </row>
    <row r="176" spans="1:29">
      <c r="A176" s="51" t="s">
        <v>247</v>
      </c>
      <c r="B176" s="52" t="s">
        <v>248</v>
      </c>
      <c r="C176" s="21" t="s">
        <v>254</v>
      </c>
      <c r="D176" s="21" t="s">
        <v>254</v>
      </c>
      <c r="E176" s="36">
        <v>358</v>
      </c>
      <c r="F176" s="36">
        <v>0</v>
      </c>
      <c r="G176" s="36"/>
      <c r="H176" s="36">
        <v>2</v>
      </c>
      <c r="I176" s="36">
        <f t="shared" si="20"/>
        <v>286000</v>
      </c>
      <c r="J176" s="36">
        <f t="shared" si="21"/>
        <v>214800</v>
      </c>
      <c r="K176" s="36">
        <v>214800</v>
      </c>
      <c r="L176" s="36">
        <v>0</v>
      </c>
      <c r="M176" s="36">
        <v>0</v>
      </c>
      <c r="N176" s="36">
        <v>26850</v>
      </c>
      <c r="O176" s="36">
        <f t="shared" si="22"/>
        <v>44350</v>
      </c>
      <c r="P176" s="36">
        <v>26850</v>
      </c>
      <c r="Q176" s="36">
        <v>0</v>
      </c>
      <c r="R176" s="36">
        <v>17500</v>
      </c>
      <c r="S176" s="36">
        <v>0</v>
      </c>
      <c r="T176" s="36">
        <v>213900</v>
      </c>
      <c r="U176" s="36">
        <v>17500</v>
      </c>
      <c r="V176" s="36">
        <v>26900</v>
      </c>
      <c r="W176" s="36">
        <v>169500</v>
      </c>
      <c r="X176" s="36">
        <f t="shared" si="24"/>
        <v>43850</v>
      </c>
      <c r="Y176" s="36">
        <v>26850</v>
      </c>
      <c r="Z176" s="36">
        <v>17000</v>
      </c>
      <c r="AA176" s="60">
        <f t="shared" si="23"/>
        <v>28250</v>
      </c>
      <c r="AB176" s="53">
        <f t="shared" si="25"/>
        <v>286000</v>
      </c>
      <c r="AC176" s="54">
        <f t="shared" si="26"/>
        <v>0</v>
      </c>
    </row>
    <row r="177" spans="1:29">
      <c r="A177" s="51" t="s">
        <v>247</v>
      </c>
      <c r="B177" s="52" t="s">
        <v>248</v>
      </c>
      <c r="C177" s="21" t="s">
        <v>255</v>
      </c>
      <c r="D177" s="21" t="s">
        <v>255</v>
      </c>
      <c r="E177" s="36">
        <v>237</v>
      </c>
      <c r="F177" s="36">
        <v>0</v>
      </c>
      <c r="G177" s="36"/>
      <c r="H177" s="36">
        <v>1</v>
      </c>
      <c r="I177" s="36">
        <f t="shared" si="20"/>
        <v>186500</v>
      </c>
      <c r="J177" s="36">
        <f t="shared" si="21"/>
        <v>142200</v>
      </c>
      <c r="K177" s="36">
        <v>142200</v>
      </c>
      <c r="L177" s="36">
        <v>0</v>
      </c>
      <c r="M177" s="36">
        <v>0</v>
      </c>
      <c r="N177" s="36">
        <v>17775</v>
      </c>
      <c r="O177" s="36">
        <f t="shared" si="22"/>
        <v>26525</v>
      </c>
      <c r="P177" s="36">
        <v>17775</v>
      </c>
      <c r="Q177" s="36">
        <v>0</v>
      </c>
      <c r="R177" s="36">
        <v>8750</v>
      </c>
      <c r="S177" s="36">
        <v>0</v>
      </c>
      <c r="T177" s="36">
        <v>138800</v>
      </c>
      <c r="U177" s="36">
        <v>8800</v>
      </c>
      <c r="V177" s="36">
        <v>17800</v>
      </c>
      <c r="W177" s="36">
        <v>112200</v>
      </c>
      <c r="X177" s="36">
        <f t="shared" si="24"/>
        <v>29075</v>
      </c>
      <c r="Y177" s="36">
        <v>17775</v>
      </c>
      <c r="Z177" s="36">
        <v>11300</v>
      </c>
      <c r="AA177" s="60">
        <f t="shared" si="23"/>
        <v>18625</v>
      </c>
      <c r="AB177" s="53">
        <f t="shared" si="25"/>
        <v>186500</v>
      </c>
      <c r="AC177" s="54">
        <f t="shared" si="26"/>
        <v>0</v>
      </c>
    </row>
    <row r="178" spans="1:29">
      <c r="A178" s="51" t="s">
        <v>247</v>
      </c>
      <c r="B178" s="52" t="s">
        <v>248</v>
      </c>
      <c r="C178" s="21" t="s">
        <v>256</v>
      </c>
      <c r="D178" s="21" t="s">
        <v>256</v>
      </c>
      <c r="E178" s="36">
        <v>159</v>
      </c>
      <c r="F178" s="36">
        <v>0</v>
      </c>
      <c r="G178" s="36">
        <v>41</v>
      </c>
      <c r="H178" s="36">
        <v>2</v>
      </c>
      <c r="I178" s="36">
        <f t="shared" si="20"/>
        <v>197500</v>
      </c>
      <c r="J178" s="36">
        <f t="shared" si="21"/>
        <v>120000</v>
      </c>
      <c r="K178" s="36">
        <v>95400</v>
      </c>
      <c r="L178" s="36">
        <v>0</v>
      </c>
      <c r="M178" s="36">
        <v>24600</v>
      </c>
      <c r="N178" s="36">
        <v>11925</v>
      </c>
      <c r="O178" s="36">
        <f t="shared" si="22"/>
        <v>65575</v>
      </c>
      <c r="P178" s="36">
        <v>11925</v>
      </c>
      <c r="Q178" s="36">
        <v>0</v>
      </c>
      <c r="R178" s="36">
        <v>17500</v>
      </c>
      <c r="S178" s="36">
        <v>36150</v>
      </c>
      <c r="T178" s="36">
        <v>160300</v>
      </c>
      <c r="U178" s="36">
        <v>17500</v>
      </c>
      <c r="V178" s="36">
        <v>48100</v>
      </c>
      <c r="W178" s="36">
        <v>94700</v>
      </c>
      <c r="X178" s="36">
        <f t="shared" si="24"/>
        <v>21425</v>
      </c>
      <c r="Y178" s="36">
        <v>11925</v>
      </c>
      <c r="Z178" s="36">
        <v>9500</v>
      </c>
      <c r="AA178" s="60">
        <f t="shared" si="23"/>
        <v>15775</v>
      </c>
      <c r="AB178" s="53">
        <f t="shared" si="25"/>
        <v>197500</v>
      </c>
      <c r="AC178" s="54">
        <f t="shared" si="26"/>
        <v>0</v>
      </c>
    </row>
    <row r="179" spans="1:29">
      <c r="A179" s="51" t="s">
        <v>247</v>
      </c>
      <c r="B179" s="52" t="s">
        <v>248</v>
      </c>
      <c r="C179" s="21" t="s">
        <v>257</v>
      </c>
      <c r="D179" s="21" t="s">
        <v>257</v>
      </c>
      <c r="E179" s="36">
        <v>173</v>
      </c>
      <c r="F179" s="36">
        <v>0</v>
      </c>
      <c r="G179" s="36">
        <v>27</v>
      </c>
      <c r="H179" s="36">
        <v>0</v>
      </c>
      <c r="I179" s="36">
        <f t="shared" si="20"/>
        <v>180000</v>
      </c>
      <c r="J179" s="36">
        <f t="shared" si="21"/>
        <v>120000</v>
      </c>
      <c r="K179" s="36">
        <v>103800</v>
      </c>
      <c r="L179" s="36">
        <v>0</v>
      </c>
      <c r="M179" s="36">
        <v>16200</v>
      </c>
      <c r="N179" s="36">
        <v>12975</v>
      </c>
      <c r="O179" s="36">
        <f t="shared" si="22"/>
        <v>47025</v>
      </c>
      <c r="P179" s="36">
        <v>12975</v>
      </c>
      <c r="Q179" s="36">
        <v>0</v>
      </c>
      <c r="R179" s="36">
        <v>0</v>
      </c>
      <c r="S179" s="36">
        <v>34050</v>
      </c>
      <c r="T179" s="36">
        <v>141700</v>
      </c>
      <c r="U179" s="36">
        <v>0</v>
      </c>
      <c r="V179" s="36">
        <v>47000</v>
      </c>
      <c r="W179" s="36">
        <v>94700</v>
      </c>
      <c r="X179" s="36">
        <f t="shared" si="24"/>
        <v>22475</v>
      </c>
      <c r="Y179" s="36">
        <v>12975</v>
      </c>
      <c r="Z179" s="36">
        <v>9500</v>
      </c>
      <c r="AA179" s="60">
        <f t="shared" si="23"/>
        <v>15825</v>
      </c>
      <c r="AB179" s="53">
        <f t="shared" si="25"/>
        <v>180000</v>
      </c>
      <c r="AC179" s="54">
        <f t="shared" si="26"/>
        <v>0</v>
      </c>
    </row>
    <row r="180" s="40" customFormat="1" spans="1:29">
      <c r="A180" s="62" t="e">
        <v>#N/A</v>
      </c>
      <c r="B180" s="67"/>
      <c r="C180" s="57" t="s">
        <v>258</v>
      </c>
      <c r="D180" s="57" t="s">
        <v>258</v>
      </c>
      <c r="E180" s="58">
        <f>SUM(E181:E193)</f>
        <v>3889</v>
      </c>
      <c r="F180" s="58">
        <f>SUM(F181:F193)</f>
        <v>0</v>
      </c>
      <c r="G180" s="58">
        <f>SUM(G181:G193)</f>
        <v>435</v>
      </c>
      <c r="H180" s="58">
        <f>SUM(H181:H193)</f>
        <v>10</v>
      </c>
      <c r="I180" s="58">
        <f t="shared" si="20"/>
        <v>3555500</v>
      </c>
      <c r="J180" s="58">
        <f t="shared" si="21"/>
        <v>2594400</v>
      </c>
      <c r="K180" s="58">
        <v>2333400</v>
      </c>
      <c r="L180" s="58">
        <v>0</v>
      </c>
      <c r="M180" s="58">
        <v>261000</v>
      </c>
      <c r="N180" s="58">
        <v>291675</v>
      </c>
      <c r="O180" s="58">
        <f t="shared" si="22"/>
        <v>669425</v>
      </c>
      <c r="P180" s="58">
        <v>291675</v>
      </c>
      <c r="Q180" s="58">
        <v>0</v>
      </c>
      <c r="R180" s="58">
        <v>87500</v>
      </c>
      <c r="S180" s="58">
        <v>290250</v>
      </c>
      <c r="T180" s="58">
        <v>2717500</v>
      </c>
      <c r="U180" s="58">
        <v>87700</v>
      </c>
      <c r="V180" s="58">
        <v>582100</v>
      </c>
      <c r="W180" s="58">
        <v>2047700</v>
      </c>
      <c r="X180" s="58">
        <f>SUM(X181:X193)</f>
        <v>516875</v>
      </c>
      <c r="Y180" s="58">
        <v>291675</v>
      </c>
      <c r="Z180" s="58">
        <v>225200</v>
      </c>
      <c r="AA180" s="64">
        <f t="shared" si="23"/>
        <v>321125</v>
      </c>
      <c r="AB180" s="65">
        <f t="shared" si="25"/>
        <v>3555500</v>
      </c>
      <c r="AC180" s="66">
        <f t="shared" si="26"/>
        <v>0</v>
      </c>
    </row>
    <row r="181" spans="1:29">
      <c r="A181" s="51" t="s">
        <v>259</v>
      </c>
      <c r="B181" s="52" t="s">
        <v>260</v>
      </c>
      <c r="C181" s="21" t="s">
        <v>260</v>
      </c>
      <c r="D181" s="21" t="s">
        <v>260</v>
      </c>
      <c r="E181" s="36">
        <v>1162</v>
      </c>
      <c r="F181" s="36">
        <v>0</v>
      </c>
      <c r="G181" s="36"/>
      <c r="H181" s="36">
        <v>0</v>
      </c>
      <c r="I181" s="36">
        <f t="shared" si="20"/>
        <v>871500</v>
      </c>
      <c r="J181" s="36">
        <f t="shared" si="21"/>
        <v>697200</v>
      </c>
      <c r="K181" s="36">
        <v>697200</v>
      </c>
      <c r="L181" s="36">
        <v>0</v>
      </c>
      <c r="M181" s="36">
        <v>0</v>
      </c>
      <c r="N181" s="36">
        <v>87150</v>
      </c>
      <c r="O181" s="36">
        <f t="shared" si="22"/>
        <v>87150</v>
      </c>
      <c r="P181" s="36">
        <v>87150</v>
      </c>
      <c r="Q181" s="36">
        <v>0</v>
      </c>
      <c r="R181" s="36">
        <v>0</v>
      </c>
      <c r="S181" s="36">
        <v>0</v>
      </c>
      <c r="T181" s="36">
        <v>637500</v>
      </c>
      <c r="U181" s="36">
        <v>0</v>
      </c>
      <c r="V181" s="36">
        <v>87200</v>
      </c>
      <c r="W181" s="36">
        <v>550300</v>
      </c>
      <c r="X181" s="36">
        <f t="shared" si="24"/>
        <v>161950</v>
      </c>
      <c r="Y181" s="36">
        <v>87150</v>
      </c>
      <c r="Z181" s="36">
        <v>74800</v>
      </c>
      <c r="AA181" s="60">
        <f t="shared" si="23"/>
        <v>72050</v>
      </c>
      <c r="AB181" s="53">
        <f t="shared" si="25"/>
        <v>871500</v>
      </c>
      <c r="AC181" s="54">
        <f t="shared" si="26"/>
        <v>0</v>
      </c>
    </row>
    <row r="182" spans="1:29">
      <c r="A182" s="51" t="s">
        <v>259</v>
      </c>
      <c r="B182" s="52" t="s">
        <v>260</v>
      </c>
      <c r="C182" s="21" t="s">
        <v>261</v>
      </c>
      <c r="D182" s="21" t="s">
        <v>261</v>
      </c>
      <c r="E182" s="36">
        <v>163</v>
      </c>
      <c r="F182" s="36">
        <v>0</v>
      </c>
      <c r="G182" s="36">
        <v>37</v>
      </c>
      <c r="H182" s="36">
        <v>0</v>
      </c>
      <c r="I182" s="36">
        <f t="shared" si="20"/>
        <v>180000</v>
      </c>
      <c r="J182" s="36">
        <f t="shared" si="21"/>
        <v>120000</v>
      </c>
      <c r="K182" s="36">
        <v>97800</v>
      </c>
      <c r="L182" s="36">
        <v>0</v>
      </c>
      <c r="M182" s="36">
        <v>22200</v>
      </c>
      <c r="N182" s="36">
        <v>12225</v>
      </c>
      <c r="O182" s="36">
        <f t="shared" si="22"/>
        <v>47775</v>
      </c>
      <c r="P182" s="36">
        <v>12225</v>
      </c>
      <c r="Q182" s="36">
        <v>0</v>
      </c>
      <c r="R182" s="36">
        <v>0</v>
      </c>
      <c r="S182" s="36">
        <v>35550</v>
      </c>
      <c r="T182" s="36">
        <v>142500</v>
      </c>
      <c r="U182" s="36">
        <v>0</v>
      </c>
      <c r="V182" s="36">
        <v>47800</v>
      </c>
      <c r="W182" s="36">
        <v>94700</v>
      </c>
      <c r="X182" s="36">
        <f t="shared" si="24"/>
        <v>21725</v>
      </c>
      <c r="Y182" s="36">
        <v>12225</v>
      </c>
      <c r="Z182" s="36">
        <v>9500</v>
      </c>
      <c r="AA182" s="60">
        <f t="shared" si="23"/>
        <v>15775</v>
      </c>
      <c r="AB182" s="53">
        <f t="shared" si="25"/>
        <v>180000</v>
      </c>
      <c r="AC182" s="54">
        <f t="shared" si="26"/>
        <v>0</v>
      </c>
    </row>
    <row r="183" spans="1:29">
      <c r="A183" s="51" t="s">
        <v>259</v>
      </c>
      <c r="B183" s="52" t="s">
        <v>260</v>
      </c>
      <c r="C183" s="21" t="s">
        <v>262</v>
      </c>
      <c r="D183" s="21" t="s">
        <v>262</v>
      </c>
      <c r="E183" s="36">
        <v>517</v>
      </c>
      <c r="F183" s="36">
        <v>0</v>
      </c>
      <c r="G183" s="36"/>
      <c r="H183" s="36">
        <v>1</v>
      </c>
      <c r="I183" s="36">
        <f t="shared" si="20"/>
        <v>396500</v>
      </c>
      <c r="J183" s="36">
        <f t="shared" si="21"/>
        <v>310200</v>
      </c>
      <c r="K183" s="36">
        <v>310200</v>
      </c>
      <c r="L183" s="36">
        <v>0</v>
      </c>
      <c r="M183" s="36">
        <v>0</v>
      </c>
      <c r="N183" s="36">
        <v>38775</v>
      </c>
      <c r="O183" s="36">
        <f t="shared" si="22"/>
        <v>47525</v>
      </c>
      <c r="P183" s="36">
        <v>38775</v>
      </c>
      <c r="Q183" s="36">
        <v>0</v>
      </c>
      <c r="R183" s="36">
        <v>8750</v>
      </c>
      <c r="S183" s="36">
        <v>0</v>
      </c>
      <c r="T183" s="36">
        <v>292400</v>
      </c>
      <c r="U183" s="36">
        <v>8800</v>
      </c>
      <c r="V183" s="36">
        <v>38800</v>
      </c>
      <c r="W183" s="36">
        <v>244800</v>
      </c>
      <c r="X183" s="36">
        <f t="shared" si="24"/>
        <v>63375</v>
      </c>
      <c r="Y183" s="36">
        <v>38775</v>
      </c>
      <c r="Z183" s="36">
        <v>24600</v>
      </c>
      <c r="AA183" s="60">
        <f t="shared" si="23"/>
        <v>40725</v>
      </c>
      <c r="AB183" s="53">
        <f t="shared" si="25"/>
        <v>396500</v>
      </c>
      <c r="AC183" s="54">
        <f t="shared" si="26"/>
        <v>0</v>
      </c>
    </row>
    <row r="184" spans="1:29">
      <c r="A184" s="51" t="s">
        <v>259</v>
      </c>
      <c r="B184" s="52" t="s">
        <v>260</v>
      </c>
      <c r="C184" s="21" t="s">
        <v>263</v>
      </c>
      <c r="D184" s="21" t="s">
        <v>263</v>
      </c>
      <c r="E184" s="36">
        <v>40</v>
      </c>
      <c r="F184" s="36">
        <v>0</v>
      </c>
      <c r="G184" s="36">
        <v>60</v>
      </c>
      <c r="H184" s="36">
        <v>0</v>
      </c>
      <c r="I184" s="36">
        <f t="shared" si="20"/>
        <v>112500</v>
      </c>
      <c r="J184" s="36">
        <f t="shared" si="21"/>
        <v>60000</v>
      </c>
      <c r="K184" s="36">
        <v>24000</v>
      </c>
      <c r="L184" s="36">
        <v>0</v>
      </c>
      <c r="M184" s="36">
        <v>36000</v>
      </c>
      <c r="N184" s="36">
        <v>3000</v>
      </c>
      <c r="O184" s="36">
        <f t="shared" si="22"/>
        <v>49500</v>
      </c>
      <c r="P184" s="36">
        <v>3000</v>
      </c>
      <c r="Q184" s="36">
        <v>0</v>
      </c>
      <c r="R184" s="36">
        <v>0</v>
      </c>
      <c r="S184" s="36">
        <v>46500</v>
      </c>
      <c r="T184" s="36">
        <v>96900</v>
      </c>
      <c r="U184" s="36">
        <v>0</v>
      </c>
      <c r="V184" s="36">
        <v>49500</v>
      </c>
      <c r="W184" s="36">
        <v>47400</v>
      </c>
      <c r="X184" s="36">
        <f t="shared" si="24"/>
        <v>7800</v>
      </c>
      <c r="Y184" s="36">
        <v>3000</v>
      </c>
      <c r="Z184" s="36">
        <v>4800</v>
      </c>
      <c r="AA184" s="60">
        <f t="shared" si="23"/>
        <v>7800</v>
      </c>
      <c r="AB184" s="53">
        <f t="shared" si="25"/>
        <v>112500</v>
      </c>
      <c r="AC184" s="54">
        <f t="shared" si="26"/>
        <v>0</v>
      </c>
    </row>
    <row r="185" spans="1:29">
      <c r="A185" s="51" t="s">
        <v>259</v>
      </c>
      <c r="B185" s="52" t="s">
        <v>260</v>
      </c>
      <c r="C185" s="21" t="s">
        <v>264</v>
      </c>
      <c r="D185" s="21" t="s">
        <v>264</v>
      </c>
      <c r="E185" s="36">
        <v>464</v>
      </c>
      <c r="F185" s="36">
        <v>0</v>
      </c>
      <c r="G185" s="36"/>
      <c r="H185" s="36">
        <v>2</v>
      </c>
      <c r="I185" s="36">
        <f t="shared" si="20"/>
        <v>365500</v>
      </c>
      <c r="J185" s="36">
        <f t="shared" si="21"/>
        <v>278400</v>
      </c>
      <c r="K185" s="36">
        <v>278400</v>
      </c>
      <c r="L185" s="36">
        <v>0</v>
      </c>
      <c r="M185" s="36">
        <v>0</v>
      </c>
      <c r="N185" s="36">
        <v>34800</v>
      </c>
      <c r="O185" s="36">
        <f t="shared" si="22"/>
        <v>52300</v>
      </c>
      <c r="P185" s="36">
        <v>34800</v>
      </c>
      <c r="Q185" s="36">
        <v>0</v>
      </c>
      <c r="R185" s="36">
        <v>17500</v>
      </c>
      <c r="S185" s="36">
        <v>0</v>
      </c>
      <c r="T185" s="36">
        <v>272000</v>
      </c>
      <c r="U185" s="36">
        <v>17500</v>
      </c>
      <c r="V185" s="36">
        <v>34800</v>
      </c>
      <c r="W185" s="36">
        <v>219700</v>
      </c>
      <c r="X185" s="36">
        <f t="shared" si="24"/>
        <v>56800</v>
      </c>
      <c r="Y185" s="36">
        <v>34800</v>
      </c>
      <c r="Z185" s="36">
        <v>22000</v>
      </c>
      <c r="AA185" s="60">
        <f t="shared" si="23"/>
        <v>36700</v>
      </c>
      <c r="AB185" s="53">
        <f t="shared" si="25"/>
        <v>365500</v>
      </c>
      <c r="AC185" s="54">
        <f t="shared" si="26"/>
        <v>0</v>
      </c>
    </row>
    <row r="186" spans="1:29">
      <c r="A186" s="51" t="s">
        <v>259</v>
      </c>
      <c r="B186" s="52" t="s">
        <v>260</v>
      </c>
      <c r="C186" s="21" t="s">
        <v>265</v>
      </c>
      <c r="D186" s="21" t="s">
        <v>265</v>
      </c>
      <c r="E186" s="36">
        <v>237</v>
      </c>
      <c r="F186" s="36">
        <v>0</v>
      </c>
      <c r="G186" s="36"/>
      <c r="H186" s="36">
        <v>3</v>
      </c>
      <c r="I186" s="36">
        <f t="shared" si="20"/>
        <v>204000</v>
      </c>
      <c r="J186" s="36">
        <f t="shared" si="21"/>
        <v>142200</v>
      </c>
      <c r="K186" s="36">
        <v>142200</v>
      </c>
      <c r="L186" s="36">
        <v>0</v>
      </c>
      <c r="M186" s="36">
        <v>0</v>
      </c>
      <c r="N186" s="36">
        <v>17775</v>
      </c>
      <c r="O186" s="36">
        <f t="shared" si="22"/>
        <v>44025</v>
      </c>
      <c r="P186" s="36">
        <v>17775</v>
      </c>
      <c r="Q186" s="36">
        <v>0</v>
      </c>
      <c r="R186" s="36">
        <v>26250</v>
      </c>
      <c r="S186" s="36">
        <v>0</v>
      </c>
      <c r="T186" s="36">
        <v>156300</v>
      </c>
      <c r="U186" s="36">
        <v>26300</v>
      </c>
      <c r="V186" s="36">
        <v>17800</v>
      </c>
      <c r="W186" s="36">
        <v>112200</v>
      </c>
      <c r="X186" s="36">
        <f t="shared" si="24"/>
        <v>29075</v>
      </c>
      <c r="Y186" s="36">
        <v>17775</v>
      </c>
      <c r="Z186" s="36">
        <v>11300</v>
      </c>
      <c r="AA186" s="60">
        <f t="shared" si="23"/>
        <v>18625</v>
      </c>
      <c r="AB186" s="53">
        <f t="shared" si="25"/>
        <v>204000</v>
      </c>
      <c r="AC186" s="54">
        <f t="shared" si="26"/>
        <v>0</v>
      </c>
    </row>
    <row r="187" spans="1:29">
      <c r="A187" s="51" t="s">
        <v>259</v>
      </c>
      <c r="B187" s="52" t="s">
        <v>260</v>
      </c>
      <c r="C187" s="21" t="s">
        <v>266</v>
      </c>
      <c r="D187" s="21" t="s">
        <v>266</v>
      </c>
      <c r="E187" s="36">
        <v>152</v>
      </c>
      <c r="F187" s="36">
        <v>0</v>
      </c>
      <c r="G187" s="36">
        <v>48</v>
      </c>
      <c r="H187" s="36">
        <v>1</v>
      </c>
      <c r="I187" s="36">
        <f t="shared" si="20"/>
        <v>188750</v>
      </c>
      <c r="J187" s="36">
        <f t="shared" si="21"/>
        <v>120000</v>
      </c>
      <c r="K187" s="36">
        <v>91200</v>
      </c>
      <c r="L187" s="36">
        <v>0</v>
      </c>
      <c r="M187" s="36">
        <v>28800</v>
      </c>
      <c r="N187" s="36">
        <v>11400</v>
      </c>
      <c r="O187" s="36">
        <f t="shared" si="22"/>
        <v>57350</v>
      </c>
      <c r="P187" s="36">
        <v>11400</v>
      </c>
      <c r="Q187" s="36">
        <v>0</v>
      </c>
      <c r="R187" s="36">
        <v>8750</v>
      </c>
      <c r="S187" s="36">
        <v>37200</v>
      </c>
      <c r="T187" s="36">
        <v>152100</v>
      </c>
      <c r="U187" s="36">
        <v>8800</v>
      </c>
      <c r="V187" s="36">
        <v>48600</v>
      </c>
      <c r="W187" s="36">
        <v>94700</v>
      </c>
      <c r="X187" s="36">
        <f t="shared" si="24"/>
        <v>20900</v>
      </c>
      <c r="Y187" s="36">
        <v>11400</v>
      </c>
      <c r="Z187" s="36">
        <v>9500</v>
      </c>
      <c r="AA187" s="60">
        <f t="shared" si="23"/>
        <v>15750</v>
      </c>
      <c r="AB187" s="53">
        <f t="shared" si="25"/>
        <v>188750</v>
      </c>
      <c r="AC187" s="54">
        <f t="shared" si="26"/>
        <v>0</v>
      </c>
    </row>
    <row r="188" spans="1:29">
      <c r="A188" s="51" t="s">
        <v>259</v>
      </c>
      <c r="B188" s="52" t="s">
        <v>260</v>
      </c>
      <c r="C188" s="21" t="s">
        <v>267</v>
      </c>
      <c r="D188" s="21" t="s">
        <v>267</v>
      </c>
      <c r="E188" s="36">
        <v>155</v>
      </c>
      <c r="F188" s="36">
        <v>0</v>
      </c>
      <c r="G188" s="36">
        <v>45</v>
      </c>
      <c r="H188" s="36">
        <v>2</v>
      </c>
      <c r="I188" s="36">
        <f t="shared" si="20"/>
        <v>197500</v>
      </c>
      <c r="J188" s="36">
        <f t="shared" si="21"/>
        <v>120000</v>
      </c>
      <c r="K188" s="36">
        <v>93000</v>
      </c>
      <c r="L188" s="36">
        <v>0</v>
      </c>
      <c r="M188" s="36">
        <v>27000</v>
      </c>
      <c r="N188" s="36">
        <v>11625</v>
      </c>
      <c r="O188" s="36">
        <f t="shared" si="22"/>
        <v>65875</v>
      </c>
      <c r="P188" s="36">
        <v>11625</v>
      </c>
      <c r="Q188" s="36">
        <v>0</v>
      </c>
      <c r="R188" s="36">
        <v>17500</v>
      </c>
      <c r="S188" s="36">
        <v>36750</v>
      </c>
      <c r="T188" s="36">
        <v>160600</v>
      </c>
      <c r="U188" s="36">
        <v>17500</v>
      </c>
      <c r="V188" s="36">
        <v>48400</v>
      </c>
      <c r="W188" s="36">
        <v>94700</v>
      </c>
      <c r="X188" s="36">
        <f t="shared" si="24"/>
        <v>21125</v>
      </c>
      <c r="Y188" s="36">
        <v>11625</v>
      </c>
      <c r="Z188" s="36">
        <v>9500</v>
      </c>
      <c r="AA188" s="60">
        <f t="shared" si="23"/>
        <v>15775</v>
      </c>
      <c r="AB188" s="53">
        <f t="shared" si="25"/>
        <v>197500</v>
      </c>
      <c r="AC188" s="54">
        <f t="shared" si="26"/>
        <v>0</v>
      </c>
    </row>
    <row r="189" spans="1:29">
      <c r="A189" s="51" t="s">
        <v>259</v>
      </c>
      <c r="B189" s="52" t="s">
        <v>260</v>
      </c>
      <c r="C189" s="21" t="s">
        <v>268</v>
      </c>
      <c r="D189" s="21" t="s">
        <v>268</v>
      </c>
      <c r="E189" s="36">
        <v>429</v>
      </c>
      <c r="F189" s="36">
        <v>0</v>
      </c>
      <c r="G189" s="36"/>
      <c r="H189" s="36">
        <v>0</v>
      </c>
      <c r="I189" s="36">
        <f t="shared" si="20"/>
        <v>321750</v>
      </c>
      <c r="J189" s="36">
        <f t="shared" si="21"/>
        <v>257400</v>
      </c>
      <c r="K189" s="36">
        <v>257400</v>
      </c>
      <c r="L189" s="36">
        <v>0</v>
      </c>
      <c r="M189" s="36">
        <v>0</v>
      </c>
      <c r="N189" s="36">
        <v>32175</v>
      </c>
      <c r="O189" s="36">
        <f t="shared" si="22"/>
        <v>32175</v>
      </c>
      <c r="P189" s="36">
        <v>32175</v>
      </c>
      <c r="Q189" s="36">
        <v>0</v>
      </c>
      <c r="R189" s="36">
        <v>0</v>
      </c>
      <c r="S189" s="36">
        <v>0</v>
      </c>
      <c r="T189" s="36">
        <v>235400</v>
      </c>
      <c r="U189" s="36">
        <v>0</v>
      </c>
      <c r="V189" s="36">
        <v>32200</v>
      </c>
      <c r="W189" s="36">
        <v>203200</v>
      </c>
      <c r="X189" s="36">
        <f t="shared" si="24"/>
        <v>52575</v>
      </c>
      <c r="Y189" s="36">
        <v>32175</v>
      </c>
      <c r="Z189" s="36">
        <v>20400</v>
      </c>
      <c r="AA189" s="60">
        <f t="shared" si="23"/>
        <v>33775</v>
      </c>
      <c r="AB189" s="53">
        <f t="shared" si="25"/>
        <v>321750</v>
      </c>
      <c r="AC189" s="54">
        <f t="shared" si="26"/>
        <v>0</v>
      </c>
    </row>
    <row r="190" spans="1:29">
      <c r="A190" s="51" t="s">
        <v>259</v>
      </c>
      <c r="B190" s="52" t="s">
        <v>260</v>
      </c>
      <c r="C190" s="21" t="s">
        <v>269</v>
      </c>
      <c r="D190" s="21" t="s">
        <v>269</v>
      </c>
      <c r="E190" s="36">
        <v>315</v>
      </c>
      <c r="F190" s="36">
        <v>0</v>
      </c>
      <c r="G190" s="36"/>
      <c r="H190" s="36">
        <v>0</v>
      </c>
      <c r="I190" s="36">
        <f t="shared" si="20"/>
        <v>236250</v>
      </c>
      <c r="J190" s="36">
        <f t="shared" si="21"/>
        <v>189000</v>
      </c>
      <c r="K190" s="36">
        <v>189000</v>
      </c>
      <c r="L190" s="36">
        <v>0</v>
      </c>
      <c r="M190" s="36">
        <v>0</v>
      </c>
      <c r="N190" s="36">
        <v>23625</v>
      </c>
      <c r="O190" s="36">
        <f t="shared" si="22"/>
        <v>23625</v>
      </c>
      <c r="P190" s="36">
        <v>23625</v>
      </c>
      <c r="Q190" s="36">
        <v>0</v>
      </c>
      <c r="R190" s="36">
        <v>0</v>
      </c>
      <c r="S190" s="36">
        <v>0</v>
      </c>
      <c r="T190" s="36">
        <v>172800</v>
      </c>
      <c r="U190" s="36">
        <v>0</v>
      </c>
      <c r="V190" s="36">
        <v>23600</v>
      </c>
      <c r="W190" s="36">
        <v>149200</v>
      </c>
      <c r="X190" s="36">
        <f t="shared" si="24"/>
        <v>38625</v>
      </c>
      <c r="Y190" s="36">
        <v>23625</v>
      </c>
      <c r="Z190" s="36">
        <v>15000</v>
      </c>
      <c r="AA190" s="60">
        <f t="shared" si="23"/>
        <v>24825</v>
      </c>
      <c r="AB190" s="53">
        <f t="shared" si="25"/>
        <v>236250</v>
      </c>
      <c r="AC190" s="54">
        <f t="shared" si="26"/>
        <v>0</v>
      </c>
    </row>
    <row r="191" spans="1:29">
      <c r="A191" s="51" t="s">
        <v>259</v>
      </c>
      <c r="B191" s="52" t="s">
        <v>260</v>
      </c>
      <c r="C191" s="21" t="s">
        <v>270</v>
      </c>
      <c r="D191" s="21" t="s">
        <v>270</v>
      </c>
      <c r="E191" s="36">
        <v>121</v>
      </c>
      <c r="F191" s="36">
        <v>0</v>
      </c>
      <c r="G191" s="36">
        <v>79</v>
      </c>
      <c r="H191" s="36">
        <v>0</v>
      </c>
      <c r="I191" s="36">
        <f t="shared" si="20"/>
        <v>180000</v>
      </c>
      <c r="J191" s="36">
        <f t="shared" si="21"/>
        <v>120000</v>
      </c>
      <c r="K191" s="36">
        <v>72600</v>
      </c>
      <c r="L191" s="36">
        <v>0</v>
      </c>
      <c r="M191" s="36">
        <v>47400</v>
      </c>
      <c r="N191" s="36">
        <v>9075</v>
      </c>
      <c r="O191" s="36">
        <f t="shared" si="22"/>
        <v>50925</v>
      </c>
      <c r="P191" s="36">
        <v>9075</v>
      </c>
      <c r="Q191" s="36">
        <v>0</v>
      </c>
      <c r="R191" s="36">
        <v>0</v>
      </c>
      <c r="S191" s="36">
        <v>41850</v>
      </c>
      <c r="T191" s="36">
        <v>145600</v>
      </c>
      <c r="U191" s="36">
        <v>0</v>
      </c>
      <c r="V191" s="36">
        <v>50900</v>
      </c>
      <c r="W191" s="36">
        <v>94700</v>
      </c>
      <c r="X191" s="36">
        <f t="shared" si="24"/>
        <v>18575</v>
      </c>
      <c r="Y191" s="36">
        <v>9075</v>
      </c>
      <c r="Z191" s="36">
        <v>9500</v>
      </c>
      <c r="AA191" s="60">
        <f t="shared" si="23"/>
        <v>15825</v>
      </c>
      <c r="AB191" s="53">
        <f t="shared" si="25"/>
        <v>180000</v>
      </c>
      <c r="AC191" s="54">
        <f t="shared" si="26"/>
        <v>0</v>
      </c>
    </row>
    <row r="192" spans="1:29">
      <c r="A192" s="51" t="s">
        <v>259</v>
      </c>
      <c r="B192" s="52" t="s">
        <v>260</v>
      </c>
      <c r="C192" s="21" t="s">
        <v>271</v>
      </c>
      <c r="D192" s="21" t="s">
        <v>271</v>
      </c>
      <c r="E192" s="36">
        <v>24</v>
      </c>
      <c r="F192" s="36">
        <v>0</v>
      </c>
      <c r="G192" s="36">
        <v>76</v>
      </c>
      <c r="H192" s="36">
        <v>0</v>
      </c>
      <c r="I192" s="36">
        <f t="shared" si="20"/>
        <v>112500</v>
      </c>
      <c r="J192" s="36">
        <f t="shared" si="21"/>
        <v>60000</v>
      </c>
      <c r="K192" s="36">
        <v>14400</v>
      </c>
      <c r="L192" s="36">
        <v>0</v>
      </c>
      <c r="M192" s="36">
        <v>45600</v>
      </c>
      <c r="N192" s="36">
        <v>1800</v>
      </c>
      <c r="O192" s="36">
        <f t="shared" si="22"/>
        <v>50700</v>
      </c>
      <c r="P192" s="36">
        <v>1800</v>
      </c>
      <c r="Q192" s="36">
        <v>0</v>
      </c>
      <c r="R192" s="36">
        <v>0</v>
      </c>
      <c r="S192" s="36">
        <v>48900</v>
      </c>
      <c r="T192" s="36">
        <v>98100</v>
      </c>
      <c r="U192" s="36">
        <v>0</v>
      </c>
      <c r="V192" s="36">
        <v>50700</v>
      </c>
      <c r="W192" s="36">
        <v>47400</v>
      </c>
      <c r="X192" s="36">
        <f t="shared" si="24"/>
        <v>6600</v>
      </c>
      <c r="Y192" s="36">
        <v>1800</v>
      </c>
      <c r="Z192" s="36">
        <v>4800</v>
      </c>
      <c r="AA192" s="60">
        <f t="shared" si="23"/>
        <v>7800</v>
      </c>
      <c r="AB192" s="53">
        <f t="shared" si="25"/>
        <v>112500</v>
      </c>
      <c r="AC192" s="54">
        <f t="shared" si="26"/>
        <v>0</v>
      </c>
    </row>
    <row r="193" spans="1:29">
      <c r="A193" s="51" t="s">
        <v>259</v>
      </c>
      <c r="B193" s="52" t="s">
        <v>260</v>
      </c>
      <c r="C193" s="21" t="s">
        <v>272</v>
      </c>
      <c r="D193" s="21" t="s">
        <v>272</v>
      </c>
      <c r="E193" s="36">
        <v>110</v>
      </c>
      <c r="F193" s="36">
        <v>0</v>
      </c>
      <c r="G193" s="36">
        <v>90</v>
      </c>
      <c r="H193" s="36">
        <v>1</v>
      </c>
      <c r="I193" s="36">
        <f t="shared" si="20"/>
        <v>188750</v>
      </c>
      <c r="J193" s="36">
        <f t="shared" si="21"/>
        <v>120000</v>
      </c>
      <c r="K193" s="36">
        <v>66000</v>
      </c>
      <c r="L193" s="36">
        <v>0</v>
      </c>
      <c r="M193" s="36">
        <v>54000</v>
      </c>
      <c r="N193" s="36">
        <v>8250</v>
      </c>
      <c r="O193" s="36">
        <f t="shared" si="22"/>
        <v>60500</v>
      </c>
      <c r="P193" s="36">
        <v>8250</v>
      </c>
      <c r="Q193" s="36">
        <v>0</v>
      </c>
      <c r="R193" s="36">
        <v>8750</v>
      </c>
      <c r="S193" s="36">
        <v>43500</v>
      </c>
      <c r="T193" s="36">
        <v>155300</v>
      </c>
      <c r="U193" s="36">
        <v>8800</v>
      </c>
      <c r="V193" s="36">
        <v>51800</v>
      </c>
      <c r="W193" s="36">
        <v>94700</v>
      </c>
      <c r="X193" s="36">
        <f t="shared" si="24"/>
        <v>17750</v>
      </c>
      <c r="Y193" s="36">
        <v>8250</v>
      </c>
      <c r="Z193" s="36">
        <v>9500</v>
      </c>
      <c r="AA193" s="60">
        <f t="shared" si="23"/>
        <v>15700</v>
      </c>
      <c r="AB193" s="53">
        <f t="shared" si="25"/>
        <v>188750</v>
      </c>
      <c r="AC193" s="54">
        <f t="shared" si="26"/>
        <v>0</v>
      </c>
    </row>
    <row r="194" s="40" customFormat="1" spans="1:29">
      <c r="A194" s="62" t="e">
        <v>#N/A</v>
      </c>
      <c r="B194" s="67"/>
      <c r="C194" s="57" t="s">
        <v>273</v>
      </c>
      <c r="D194" s="57" t="s">
        <v>273</v>
      </c>
      <c r="E194" s="58">
        <f>SUM(E195:E208)</f>
        <v>7609</v>
      </c>
      <c r="F194" s="58">
        <f>SUM(F195:F208)</f>
        <v>0</v>
      </c>
      <c r="G194" s="58">
        <f>SUM(G195:G208)</f>
        <v>199</v>
      </c>
      <c r="H194" s="58">
        <f>SUM(H195:H208)</f>
        <v>21</v>
      </c>
      <c r="I194" s="58">
        <f t="shared" si="20"/>
        <v>6234750</v>
      </c>
      <c r="J194" s="58">
        <f t="shared" si="21"/>
        <v>4684800</v>
      </c>
      <c r="K194" s="58">
        <v>4565400</v>
      </c>
      <c r="L194" s="58">
        <v>0</v>
      </c>
      <c r="M194" s="58">
        <v>119400</v>
      </c>
      <c r="N194" s="58">
        <v>570675</v>
      </c>
      <c r="O194" s="58">
        <f t="shared" si="22"/>
        <v>979275</v>
      </c>
      <c r="P194" s="58">
        <v>570675</v>
      </c>
      <c r="Q194" s="58">
        <v>0</v>
      </c>
      <c r="R194" s="58">
        <v>183750</v>
      </c>
      <c r="S194" s="58">
        <v>224850</v>
      </c>
      <c r="T194" s="58">
        <v>4677300</v>
      </c>
      <c r="U194" s="58">
        <v>184000</v>
      </c>
      <c r="V194" s="58">
        <v>795800</v>
      </c>
      <c r="W194" s="58">
        <v>3697500</v>
      </c>
      <c r="X194" s="58">
        <f>SUM(X195:X208)</f>
        <v>977175</v>
      </c>
      <c r="Y194" s="58">
        <v>570675</v>
      </c>
      <c r="Z194" s="58">
        <v>406500</v>
      </c>
      <c r="AA194" s="64">
        <f t="shared" si="23"/>
        <v>580275</v>
      </c>
      <c r="AB194" s="65">
        <f t="shared" si="25"/>
        <v>6234750</v>
      </c>
      <c r="AC194" s="66">
        <f t="shared" si="26"/>
        <v>0</v>
      </c>
    </row>
    <row r="195" spans="1:29">
      <c r="A195" s="51" t="s">
        <v>274</v>
      </c>
      <c r="B195" s="52" t="s">
        <v>275</v>
      </c>
      <c r="C195" s="21" t="s">
        <v>275</v>
      </c>
      <c r="D195" s="21" t="s">
        <v>275</v>
      </c>
      <c r="E195" s="36">
        <v>1800</v>
      </c>
      <c r="F195" s="36">
        <v>0</v>
      </c>
      <c r="G195" s="36"/>
      <c r="H195" s="36">
        <v>1</v>
      </c>
      <c r="I195" s="36">
        <f t="shared" si="20"/>
        <v>1358750</v>
      </c>
      <c r="J195" s="36">
        <f t="shared" si="21"/>
        <v>1080000</v>
      </c>
      <c r="K195" s="36">
        <v>1080000</v>
      </c>
      <c r="L195" s="36">
        <v>0</v>
      </c>
      <c r="M195" s="36">
        <v>0</v>
      </c>
      <c r="N195" s="36">
        <v>135000</v>
      </c>
      <c r="O195" s="36">
        <f t="shared" si="22"/>
        <v>143750</v>
      </c>
      <c r="P195" s="36">
        <v>135000</v>
      </c>
      <c r="Q195" s="36">
        <v>0</v>
      </c>
      <c r="R195" s="36">
        <v>8750</v>
      </c>
      <c r="S195" s="36">
        <v>0</v>
      </c>
      <c r="T195" s="36">
        <v>996200</v>
      </c>
      <c r="U195" s="36">
        <v>8800</v>
      </c>
      <c r="V195" s="36">
        <v>135000</v>
      </c>
      <c r="W195" s="36">
        <v>852400</v>
      </c>
      <c r="X195" s="36">
        <f t="shared" si="24"/>
        <v>255900</v>
      </c>
      <c r="Y195" s="36">
        <v>135000</v>
      </c>
      <c r="Z195" s="36">
        <v>120900</v>
      </c>
      <c r="AA195" s="60">
        <f t="shared" si="23"/>
        <v>106650</v>
      </c>
      <c r="AB195" s="53">
        <f t="shared" si="25"/>
        <v>1358750</v>
      </c>
      <c r="AC195" s="54">
        <f t="shared" si="26"/>
        <v>0</v>
      </c>
    </row>
    <row r="196" spans="1:29">
      <c r="A196" s="51" t="s">
        <v>274</v>
      </c>
      <c r="B196" s="52" t="s">
        <v>275</v>
      </c>
      <c r="C196" s="21" t="s">
        <v>276</v>
      </c>
      <c r="D196" s="21" t="s">
        <v>276</v>
      </c>
      <c r="E196" s="36">
        <v>301</v>
      </c>
      <c r="F196" s="36">
        <v>0</v>
      </c>
      <c r="G196" s="36"/>
      <c r="H196" s="36">
        <v>3</v>
      </c>
      <c r="I196" s="36">
        <f t="shared" si="20"/>
        <v>252000</v>
      </c>
      <c r="J196" s="36">
        <f t="shared" si="21"/>
        <v>180600</v>
      </c>
      <c r="K196" s="36">
        <v>180600</v>
      </c>
      <c r="L196" s="36">
        <v>0</v>
      </c>
      <c r="M196" s="36">
        <v>0</v>
      </c>
      <c r="N196" s="36">
        <v>22575</v>
      </c>
      <c r="O196" s="36">
        <f t="shared" si="22"/>
        <v>48825</v>
      </c>
      <c r="P196" s="36">
        <v>22575</v>
      </c>
      <c r="Q196" s="36">
        <v>0</v>
      </c>
      <c r="R196" s="36">
        <v>26250</v>
      </c>
      <c r="S196" s="36">
        <v>0</v>
      </c>
      <c r="T196" s="36">
        <v>191400</v>
      </c>
      <c r="U196" s="36">
        <v>26300</v>
      </c>
      <c r="V196" s="36">
        <v>22600</v>
      </c>
      <c r="W196" s="36">
        <v>142500</v>
      </c>
      <c r="X196" s="36">
        <f t="shared" si="24"/>
        <v>36875</v>
      </c>
      <c r="Y196" s="36">
        <v>22575</v>
      </c>
      <c r="Z196" s="36">
        <v>14300</v>
      </c>
      <c r="AA196" s="60">
        <f t="shared" si="23"/>
        <v>23725</v>
      </c>
      <c r="AB196" s="53">
        <f t="shared" si="25"/>
        <v>252000</v>
      </c>
      <c r="AC196" s="54">
        <f t="shared" si="26"/>
        <v>0</v>
      </c>
    </row>
    <row r="197" spans="1:29">
      <c r="A197" s="51" t="s">
        <v>274</v>
      </c>
      <c r="B197" s="52" t="s">
        <v>275</v>
      </c>
      <c r="C197" s="21" t="s">
        <v>277</v>
      </c>
      <c r="D197" s="21" t="s">
        <v>277</v>
      </c>
      <c r="E197" s="36">
        <v>801</v>
      </c>
      <c r="F197" s="36">
        <v>0</v>
      </c>
      <c r="G197" s="36"/>
      <c r="H197" s="36">
        <v>2</v>
      </c>
      <c r="I197" s="36">
        <f t="shared" si="20"/>
        <v>618250</v>
      </c>
      <c r="J197" s="36">
        <f t="shared" si="21"/>
        <v>480600</v>
      </c>
      <c r="K197" s="36">
        <v>480600</v>
      </c>
      <c r="L197" s="36">
        <v>0</v>
      </c>
      <c r="M197" s="36">
        <v>0</v>
      </c>
      <c r="N197" s="36">
        <v>60075</v>
      </c>
      <c r="O197" s="36">
        <f t="shared" si="22"/>
        <v>77575</v>
      </c>
      <c r="P197" s="36">
        <v>60075</v>
      </c>
      <c r="Q197" s="36">
        <v>0</v>
      </c>
      <c r="R197" s="36">
        <v>17500</v>
      </c>
      <c r="S197" s="36">
        <v>0</v>
      </c>
      <c r="T197" s="36">
        <v>456900</v>
      </c>
      <c r="U197" s="36">
        <v>17500</v>
      </c>
      <c r="V197" s="36">
        <v>60100</v>
      </c>
      <c r="W197" s="36">
        <v>379300</v>
      </c>
      <c r="X197" s="36">
        <f t="shared" si="24"/>
        <v>98175</v>
      </c>
      <c r="Y197" s="36">
        <v>60075</v>
      </c>
      <c r="Z197" s="36">
        <v>38100</v>
      </c>
      <c r="AA197" s="60">
        <f t="shared" si="23"/>
        <v>63175</v>
      </c>
      <c r="AB197" s="53">
        <f t="shared" si="25"/>
        <v>618250</v>
      </c>
      <c r="AC197" s="54">
        <f t="shared" si="26"/>
        <v>0</v>
      </c>
    </row>
    <row r="198" spans="1:29">
      <c r="A198" s="51" t="s">
        <v>274</v>
      </c>
      <c r="B198" s="52" t="s">
        <v>275</v>
      </c>
      <c r="C198" s="21" t="s">
        <v>278</v>
      </c>
      <c r="D198" s="21" t="s">
        <v>278</v>
      </c>
      <c r="E198" s="36">
        <v>87</v>
      </c>
      <c r="F198" s="36">
        <v>0</v>
      </c>
      <c r="G198" s="36">
        <v>13</v>
      </c>
      <c r="H198" s="36">
        <v>0</v>
      </c>
      <c r="I198" s="36">
        <f t="shared" si="20"/>
        <v>112500</v>
      </c>
      <c r="J198" s="36">
        <f t="shared" si="21"/>
        <v>60000</v>
      </c>
      <c r="K198" s="36">
        <v>52200</v>
      </c>
      <c r="L198" s="36">
        <v>0</v>
      </c>
      <c r="M198" s="36">
        <v>7800</v>
      </c>
      <c r="N198" s="36">
        <v>6525</v>
      </c>
      <c r="O198" s="36">
        <f t="shared" si="22"/>
        <v>45975</v>
      </c>
      <c r="P198" s="36">
        <v>6525</v>
      </c>
      <c r="Q198" s="36">
        <v>0</v>
      </c>
      <c r="R198" s="36">
        <v>0</v>
      </c>
      <c r="S198" s="36">
        <v>39450</v>
      </c>
      <c r="T198" s="36">
        <v>93400</v>
      </c>
      <c r="U198" s="36">
        <v>0</v>
      </c>
      <c r="V198" s="36">
        <v>46000</v>
      </c>
      <c r="W198" s="36">
        <v>47400</v>
      </c>
      <c r="X198" s="36">
        <f t="shared" si="24"/>
        <v>11325</v>
      </c>
      <c r="Y198" s="36">
        <v>6525</v>
      </c>
      <c r="Z198" s="36">
        <v>4800</v>
      </c>
      <c r="AA198" s="60">
        <f t="shared" si="23"/>
        <v>7775</v>
      </c>
      <c r="AB198" s="53">
        <f t="shared" si="25"/>
        <v>112500</v>
      </c>
      <c r="AC198" s="54">
        <f t="shared" si="26"/>
        <v>0</v>
      </c>
    </row>
    <row r="199" spans="1:29">
      <c r="A199" s="51" t="s">
        <v>274</v>
      </c>
      <c r="B199" s="52" t="s">
        <v>275</v>
      </c>
      <c r="C199" s="21" t="s">
        <v>279</v>
      </c>
      <c r="D199" s="21" t="s">
        <v>279</v>
      </c>
      <c r="E199" s="36">
        <v>1174</v>
      </c>
      <c r="F199" s="36">
        <v>0</v>
      </c>
      <c r="G199" s="36"/>
      <c r="H199" s="36">
        <v>5</v>
      </c>
      <c r="I199" s="36">
        <f t="shared" si="20"/>
        <v>924250</v>
      </c>
      <c r="J199" s="36">
        <f t="shared" si="21"/>
        <v>704400</v>
      </c>
      <c r="K199" s="36">
        <v>704400</v>
      </c>
      <c r="L199" s="36">
        <v>0</v>
      </c>
      <c r="M199" s="36">
        <v>0</v>
      </c>
      <c r="N199" s="36">
        <v>88050</v>
      </c>
      <c r="O199" s="36">
        <f t="shared" si="22"/>
        <v>131800</v>
      </c>
      <c r="P199" s="36">
        <v>88050</v>
      </c>
      <c r="Q199" s="36">
        <v>0</v>
      </c>
      <c r="R199" s="36">
        <v>43750</v>
      </c>
      <c r="S199" s="36">
        <v>0</v>
      </c>
      <c r="T199" s="36">
        <v>687900</v>
      </c>
      <c r="U199" s="36">
        <v>43800</v>
      </c>
      <c r="V199" s="36">
        <v>88100</v>
      </c>
      <c r="W199" s="36">
        <v>556000</v>
      </c>
      <c r="X199" s="36">
        <f t="shared" si="24"/>
        <v>143850</v>
      </c>
      <c r="Y199" s="36">
        <v>88050</v>
      </c>
      <c r="Z199" s="36">
        <v>55800</v>
      </c>
      <c r="AA199" s="60">
        <f t="shared" si="23"/>
        <v>92500</v>
      </c>
      <c r="AB199" s="53">
        <f t="shared" si="25"/>
        <v>924250</v>
      </c>
      <c r="AC199" s="54">
        <f t="shared" si="26"/>
        <v>0</v>
      </c>
    </row>
    <row r="200" spans="1:29">
      <c r="A200" s="51" t="s">
        <v>274</v>
      </c>
      <c r="B200" s="52" t="s">
        <v>275</v>
      </c>
      <c r="C200" s="21" t="s">
        <v>280</v>
      </c>
      <c r="D200" s="21" t="s">
        <v>280</v>
      </c>
      <c r="E200" s="36">
        <v>191</v>
      </c>
      <c r="F200" s="36">
        <v>0</v>
      </c>
      <c r="G200" s="36">
        <v>9</v>
      </c>
      <c r="H200" s="36">
        <v>0</v>
      </c>
      <c r="I200" s="36">
        <f t="shared" ref="I200:I263" si="27">J200+N200+O200</f>
        <v>180000</v>
      </c>
      <c r="J200" s="36">
        <f t="shared" ref="J200:J263" si="28">K200+L200+M200</f>
        <v>120000</v>
      </c>
      <c r="K200" s="36">
        <v>114600</v>
      </c>
      <c r="L200" s="36">
        <v>0</v>
      </c>
      <c r="M200" s="36">
        <v>5400</v>
      </c>
      <c r="N200" s="36">
        <v>14325</v>
      </c>
      <c r="O200" s="36">
        <f t="shared" ref="O200:O263" si="29">P200+Q200+R200+S200</f>
        <v>45675</v>
      </c>
      <c r="P200" s="36">
        <v>14325</v>
      </c>
      <c r="Q200" s="36">
        <v>0</v>
      </c>
      <c r="R200" s="36">
        <v>0</v>
      </c>
      <c r="S200" s="36">
        <v>31350</v>
      </c>
      <c r="T200" s="36">
        <v>140400</v>
      </c>
      <c r="U200" s="36">
        <v>0</v>
      </c>
      <c r="V200" s="36">
        <v>45700</v>
      </c>
      <c r="W200" s="36">
        <v>94700</v>
      </c>
      <c r="X200" s="36">
        <f t="shared" si="24"/>
        <v>23825</v>
      </c>
      <c r="Y200" s="36">
        <v>14325</v>
      </c>
      <c r="Z200" s="36">
        <v>9500</v>
      </c>
      <c r="AA200" s="60">
        <f t="shared" ref="AA200:AA263" si="30">I200-T200-X200</f>
        <v>15775</v>
      </c>
      <c r="AB200" s="53">
        <f t="shared" si="25"/>
        <v>180000</v>
      </c>
      <c r="AC200" s="54">
        <f t="shared" si="26"/>
        <v>0</v>
      </c>
    </row>
    <row r="201" spans="1:29">
      <c r="A201" s="51" t="s">
        <v>274</v>
      </c>
      <c r="B201" s="52" t="s">
        <v>275</v>
      </c>
      <c r="C201" s="21" t="s">
        <v>281</v>
      </c>
      <c r="D201" s="21" t="s">
        <v>281</v>
      </c>
      <c r="E201" s="36">
        <v>180</v>
      </c>
      <c r="F201" s="36">
        <v>0</v>
      </c>
      <c r="G201" s="36">
        <v>20</v>
      </c>
      <c r="H201" s="36">
        <v>1</v>
      </c>
      <c r="I201" s="36">
        <f t="shared" si="27"/>
        <v>188750</v>
      </c>
      <c r="J201" s="36">
        <f t="shared" si="28"/>
        <v>120000</v>
      </c>
      <c r="K201" s="36">
        <v>108000</v>
      </c>
      <c r="L201" s="36">
        <v>0</v>
      </c>
      <c r="M201" s="36">
        <v>12000</v>
      </c>
      <c r="N201" s="36">
        <v>13500</v>
      </c>
      <c r="O201" s="36">
        <f t="shared" si="29"/>
        <v>55250</v>
      </c>
      <c r="P201" s="36">
        <v>13500</v>
      </c>
      <c r="Q201" s="36">
        <v>0</v>
      </c>
      <c r="R201" s="36">
        <v>8750</v>
      </c>
      <c r="S201" s="36">
        <v>33000</v>
      </c>
      <c r="T201" s="36">
        <v>150000</v>
      </c>
      <c r="U201" s="36">
        <v>8800</v>
      </c>
      <c r="V201" s="36">
        <v>46500</v>
      </c>
      <c r="W201" s="36">
        <v>94700</v>
      </c>
      <c r="X201" s="36">
        <f t="shared" ref="X201:X264" si="31">Y201+Z201</f>
        <v>23000</v>
      </c>
      <c r="Y201" s="36">
        <v>13500</v>
      </c>
      <c r="Z201" s="36">
        <v>9500</v>
      </c>
      <c r="AA201" s="60">
        <f t="shared" si="30"/>
        <v>15750</v>
      </c>
      <c r="AB201" s="53">
        <f t="shared" si="25"/>
        <v>188750</v>
      </c>
      <c r="AC201" s="54">
        <f t="shared" si="26"/>
        <v>0</v>
      </c>
    </row>
    <row r="202" spans="1:29">
      <c r="A202" s="51" t="s">
        <v>274</v>
      </c>
      <c r="B202" s="52" t="s">
        <v>275</v>
      </c>
      <c r="C202" s="21" t="s">
        <v>282</v>
      </c>
      <c r="D202" s="21" t="s">
        <v>282</v>
      </c>
      <c r="E202" s="36">
        <v>156</v>
      </c>
      <c r="F202" s="36">
        <v>0</v>
      </c>
      <c r="G202" s="36">
        <v>44</v>
      </c>
      <c r="H202" s="36">
        <v>0</v>
      </c>
      <c r="I202" s="36">
        <f t="shared" si="27"/>
        <v>180000</v>
      </c>
      <c r="J202" s="36">
        <f t="shared" si="28"/>
        <v>120000</v>
      </c>
      <c r="K202" s="36">
        <v>93600</v>
      </c>
      <c r="L202" s="36">
        <v>0</v>
      </c>
      <c r="M202" s="36">
        <v>26400</v>
      </c>
      <c r="N202" s="36">
        <v>11700</v>
      </c>
      <c r="O202" s="36">
        <f t="shared" si="29"/>
        <v>48300</v>
      </c>
      <c r="P202" s="36">
        <v>11700</v>
      </c>
      <c r="Q202" s="36">
        <v>0</v>
      </c>
      <c r="R202" s="36">
        <v>0</v>
      </c>
      <c r="S202" s="36">
        <v>36600</v>
      </c>
      <c r="T202" s="36">
        <v>143000</v>
      </c>
      <c r="U202" s="36">
        <v>0</v>
      </c>
      <c r="V202" s="36">
        <v>48300</v>
      </c>
      <c r="W202" s="36">
        <v>94700</v>
      </c>
      <c r="X202" s="36">
        <f t="shared" si="31"/>
        <v>21200</v>
      </c>
      <c r="Y202" s="36">
        <v>11700</v>
      </c>
      <c r="Z202" s="36">
        <v>9500</v>
      </c>
      <c r="AA202" s="60">
        <f t="shared" si="30"/>
        <v>15800</v>
      </c>
      <c r="AB202" s="53">
        <f t="shared" si="25"/>
        <v>180000</v>
      </c>
      <c r="AC202" s="54">
        <f t="shared" si="26"/>
        <v>0</v>
      </c>
    </row>
    <row r="203" spans="1:29">
      <c r="A203" s="51" t="s">
        <v>274</v>
      </c>
      <c r="B203" s="52" t="s">
        <v>275</v>
      </c>
      <c r="C203" s="21" t="s">
        <v>283</v>
      </c>
      <c r="D203" s="21" t="s">
        <v>283</v>
      </c>
      <c r="E203" s="36">
        <v>968</v>
      </c>
      <c r="F203" s="36">
        <v>0</v>
      </c>
      <c r="G203" s="36"/>
      <c r="H203" s="36">
        <v>0</v>
      </c>
      <c r="I203" s="36">
        <f t="shared" si="27"/>
        <v>726000</v>
      </c>
      <c r="J203" s="36">
        <f t="shared" si="28"/>
        <v>580800</v>
      </c>
      <c r="K203" s="36">
        <v>580800</v>
      </c>
      <c r="L203" s="36">
        <v>0</v>
      </c>
      <c r="M203" s="36">
        <v>0</v>
      </c>
      <c r="N203" s="36">
        <v>72600</v>
      </c>
      <c r="O203" s="36">
        <f t="shared" si="29"/>
        <v>72600</v>
      </c>
      <c r="P203" s="36">
        <v>72600</v>
      </c>
      <c r="Q203" s="36">
        <v>0</v>
      </c>
      <c r="R203" s="36">
        <v>0</v>
      </c>
      <c r="S203" s="36">
        <v>0</v>
      </c>
      <c r="T203" s="36">
        <v>531000</v>
      </c>
      <c r="U203" s="36">
        <v>0</v>
      </c>
      <c r="V203" s="36">
        <v>72600</v>
      </c>
      <c r="W203" s="36">
        <v>458400</v>
      </c>
      <c r="X203" s="36">
        <f t="shared" si="31"/>
        <v>118600</v>
      </c>
      <c r="Y203" s="36">
        <v>72600</v>
      </c>
      <c r="Z203" s="36">
        <v>46000</v>
      </c>
      <c r="AA203" s="60">
        <f t="shared" si="30"/>
        <v>76400</v>
      </c>
      <c r="AB203" s="53">
        <f t="shared" si="25"/>
        <v>726000</v>
      </c>
      <c r="AC203" s="54">
        <f t="shared" si="26"/>
        <v>0</v>
      </c>
    </row>
    <row r="204" spans="1:29">
      <c r="A204" s="51" t="s">
        <v>274</v>
      </c>
      <c r="B204" s="52" t="s">
        <v>275</v>
      </c>
      <c r="C204" s="21" t="s">
        <v>284</v>
      </c>
      <c r="D204" s="21" t="s">
        <v>284</v>
      </c>
      <c r="E204" s="36">
        <v>400</v>
      </c>
      <c r="F204" s="36">
        <v>0</v>
      </c>
      <c r="G204" s="36"/>
      <c r="H204" s="36">
        <v>3</v>
      </c>
      <c r="I204" s="36">
        <f t="shared" si="27"/>
        <v>326250</v>
      </c>
      <c r="J204" s="36">
        <f t="shared" si="28"/>
        <v>240000</v>
      </c>
      <c r="K204" s="36">
        <v>240000</v>
      </c>
      <c r="L204" s="36">
        <v>0</v>
      </c>
      <c r="M204" s="36">
        <v>0</v>
      </c>
      <c r="N204" s="36">
        <v>30000</v>
      </c>
      <c r="O204" s="36">
        <f t="shared" si="29"/>
        <v>56250</v>
      </c>
      <c r="P204" s="36">
        <v>30000</v>
      </c>
      <c r="Q204" s="36">
        <v>0</v>
      </c>
      <c r="R204" s="36">
        <v>26250</v>
      </c>
      <c r="S204" s="36">
        <v>0</v>
      </c>
      <c r="T204" s="36">
        <v>245700</v>
      </c>
      <c r="U204" s="36">
        <v>26300</v>
      </c>
      <c r="V204" s="36">
        <v>30000</v>
      </c>
      <c r="W204" s="36">
        <v>189400</v>
      </c>
      <c r="X204" s="36">
        <f t="shared" si="31"/>
        <v>49000</v>
      </c>
      <c r="Y204" s="36">
        <v>30000</v>
      </c>
      <c r="Z204" s="36">
        <v>19000</v>
      </c>
      <c r="AA204" s="60">
        <f t="shared" si="30"/>
        <v>31550</v>
      </c>
      <c r="AB204" s="53">
        <f t="shared" si="25"/>
        <v>326250</v>
      </c>
      <c r="AC204" s="54">
        <f t="shared" si="26"/>
        <v>0</v>
      </c>
    </row>
    <row r="205" spans="1:29">
      <c r="A205" s="51" t="s">
        <v>274</v>
      </c>
      <c r="B205" s="52" t="s">
        <v>275</v>
      </c>
      <c r="C205" s="39" t="s">
        <v>285</v>
      </c>
      <c r="D205" s="39" t="s">
        <v>285</v>
      </c>
      <c r="E205" s="36">
        <v>1114</v>
      </c>
      <c r="F205" s="36">
        <v>0</v>
      </c>
      <c r="G205" s="36"/>
      <c r="H205" s="36">
        <v>4</v>
      </c>
      <c r="I205" s="36">
        <f t="shared" si="27"/>
        <v>870500</v>
      </c>
      <c r="J205" s="36">
        <f t="shared" si="28"/>
        <v>668400</v>
      </c>
      <c r="K205" s="36">
        <v>668400</v>
      </c>
      <c r="L205" s="36">
        <v>0</v>
      </c>
      <c r="M205" s="36">
        <v>0</v>
      </c>
      <c r="N205" s="36">
        <v>83550</v>
      </c>
      <c r="O205" s="36">
        <f t="shared" si="29"/>
        <v>118550</v>
      </c>
      <c r="P205" s="36">
        <v>83550</v>
      </c>
      <c r="Q205" s="36">
        <v>0</v>
      </c>
      <c r="R205" s="36">
        <v>35000</v>
      </c>
      <c r="S205" s="36">
        <v>0</v>
      </c>
      <c r="T205" s="36">
        <v>646100</v>
      </c>
      <c r="U205" s="36">
        <v>35000</v>
      </c>
      <c r="V205" s="36">
        <v>83600</v>
      </c>
      <c r="W205" s="36">
        <v>527500</v>
      </c>
      <c r="X205" s="36">
        <f t="shared" si="31"/>
        <v>136450</v>
      </c>
      <c r="Y205" s="36">
        <v>83550</v>
      </c>
      <c r="Z205" s="36">
        <v>52900</v>
      </c>
      <c r="AA205" s="60">
        <f t="shared" si="30"/>
        <v>87950</v>
      </c>
      <c r="AB205" s="53">
        <f t="shared" si="25"/>
        <v>870500</v>
      </c>
      <c r="AC205" s="54">
        <f t="shared" si="26"/>
        <v>0</v>
      </c>
    </row>
    <row r="206" spans="1:29">
      <c r="A206" s="51" t="s">
        <v>274</v>
      </c>
      <c r="B206" s="52" t="s">
        <v>275</v>
      </c>
      <c r="C206" s="21" t="s">
        <v>286</v>
      </c>
      <c r="D206" s="21" t="s">
        <v>286</v>
      </c>
      <c r="E206" s="36">
        <v>132</v>
      </c>
      <c r="F206" s="36">
        <v>0</v>
      </c>
      <c r="G206" s="36">
        <v>68</v>
      </c>
      <c r="H206" s="36">
        <v>0</v>
      </c>
      <c r="I206" s="36">
        <f t="shared" si="27"/>
        <v>180000</v>
      </c>
      <c r="J206" s="36">
        <f t="shared" si="28"/>
        <v>120000</v>
      </c>
      <c r="K206" s="36">
        <v>79200</v>
      </c>
      <c r="L206" s="36">
        <v>0</v>
      </c>
      <c r="M206" s="36">
        <v>40800</v>
      </c>
      <c r="N206" s="36">
        <v>9900</v>
      </c>
      <c r="O206" s="36">
        <f t="shared" si="29"/>
        <v>50100</v>
      </c>
      <c r="P206" s="36">
        <v>9900</v>
      </c>
      <c r="Q206" s="36">
        <v>0</v>
      </c>
      <c r="R206" s="36">
        <v>0</v>
      </c>
      <c r="S206" s="36">
        <v>40200</v>
      </c>
      <c r="T206" s="36">
        <v>144800</v>
      </c>
      <c r="U206" s="36">
        <v>0</v>
      </c>
      <c r="V206" s="36">
        <v>50100</v>
      </c>
      <c r="W206" s="36">
        <v>94700</v>
      </c>
      <c r="X206" s="36">
        <f t="shared" si="31"/>
        <v>19400</v>
      </c>
      <c r="Y206" s="36">
        <v>9900</v>
      </c>
      <c r="Z206" s="36">
        <v>9500</v>
      </c>
      <c r="AA206" s="60">
        <f t="shared" si="30"/>
        <v>15800</v>
      </c>
      <c r="AB206" s="53">
        <f t="shared" si="25"/>
        <v>180000</v>
      </c>
      <c r="AC206" s="54">
        <f t="shared" si="26"/>
        <v>0</v>
      </c>
    </row>
    <row r="207" spans="1:29">
      <c r="A207" s="51" t="s">
        <v>274</v>
      </c>
      <c r="B207" s="52" t="s">
        <v>275</v>
      </c>
      <c r="C207" s="21" t="s">
        <v>287</v>
      </c>
      <c r="D207" s="21" t="s">
        <v>287</v>
      </c>
      <c r="E207" s="36">
        <v>250</v>
      </c>
      <c r="F207" s="36">
        <v>0</v>
      </c>
      <c r="G207" s="36"/>
      <c r="H207" s="36">
        <v>2</v>
      </c>
      <c r="I207" s="36">
        <f t="shared" si="27"/>
        <v>205000</v>
      </c>
      <c r="J207" s="36">
        <f t="shared" si="28"/>
        <v>150000</v>
      </c>
      <c r="K207" s="36">
        <v>150000</v>
      </c>
      <c r="L207" s="36">
        <v>0</v>
      </c>
      <c r="M207" s="36">
        <v>0</v>
      </c>
      <c r="N207" s="36">
        <v>18750</v>
      </c>
      <c r="O207" s="36">
        <f t="shared" si="29"/>
        <v>36250</v>
      </c>
      <c r="P207" s="36">
        <v>18750</v>
      </c>
      <c r="Q207" s="36">
        <v>0</v>
      </c>
      <c r="R207" s="36">
        <v>17500</v>
      </c>
      <c r="S207" s="36">
        <v>0</v>
      </c>
      <c r="T207" s="36">
        <v>154700</v>
      </c>
      <c r="U207" s="36">
        <v>17500</v>
      </c>
      <c r="V207" s="36">
        <v>18800</v>
      </c>
      <c r="W207" s="36">
        <v>118400</v>
      </c>
      <c r="X207" s="36">
        <f t="shared" si="31"/>
        <v>30650</v>
      </c>
      <c r="Y207" s="36">
        <v>18750</v>
      </c>
      <c r="Z207" s="36">
        <v>11900</v>
      </c>
      <c r="AA207" s="60">
        <f t="shared" si="30"/>
        <v>19650</v>
      </c>
      <c r="AB207" s="53">
        <f t="shared" si="25"/>
        <v>205000</v>
      </c>
      <c r="AC207" s="54">
        <f t="shared" si="26"/>
        <v>0</v>
      </c>
    </row>
    <row r="208" spans="1:29">
      <c r="A208" s="51" t="s">
        <v>274</v>
      </c>
      <c r="B208" s="52" t="s">
        <v>275</v>
      </c>
      <c r="C208" s="21" t="s">
        <v>288</v>
      </c>
      <c r="D208" s="21" t="s">
        <v>288</v>
      </c>
      <c r="E208" s="36">
        <v>55</v>
      </c>
      <c r="F208" s="36">
        <v>0</v>
      </c>
      <c r="G208" s="36">
        <v>45</v>
      </c>
      <c r="H208" s="36">
        <v>0</v>
      </c>
      <c r="I208" s="36">
        <f t="shared" si="27"/>
        <v>112500</v>
      </c>
      <c r="J208" s="36">
        <f t="shared" si="28"/>
        <v>60000</v>
      </c>
      <c r="K208" s="36">
        <v>33000</v>
      </c>
      <c r="L208" s="36">
        <v>0</v>
      </c>
      <c r="M208" s="36">
        <v>27000</v>
      </c>
      <c r="N208" s="36">
        <v>4125</v>
      </c>
      <c r="O208" s="36">
        <f t="shared" si="29"/>
        <v>48375</v>
      </c>
      <c r="P208" s="36">
        <v>4125</v>
      </c>
      <c r="Q208" s="36">
        <v>0</v>
      </c>
      <c r="R208" s="36">
        <v>0</v>
      </c>
      <c r="S208" s="36">
        <v>44250</v>
      </c>
      <c r="T208" s="36">
        <v>95800</v>
      </c>
      <c r="U208" s="36">
        <v>0</v>
      </c>
      <c r="V208" s="36">
        <v>48400</v>
      </c>
      <c r="W208" s="36">
        <v>47400</v>
      </c>
      <c r="X208" s="36">
        <f t="shared" si="31"/>
        <v>8925</v>
      </c>
      <c r="Y208" s="36">
        <v>4125</v>
      </c>
      <c r="Z208" s="36">
        <v>4800</v>
      </c>
      <c r="AA208" s="60">
        <f t="shared" si="30"/>
        <v>7775</v>
      </c>
      <c r="AB208" s="53">
        <f t="shared" si="25"/>
        <v>112500</v>
      </c>
      <c r="AC208" s="54">
        <f t="shared" si="26"/>
        <v>0</v>
      </c>
    </row>
    <row r="209" s="40" customFormat="1" spans="1:29">
      <c r="A209" s="62" t="e">
        <v>#N/A</v>
      </c>
      <c r="B209" s="67"/>
      <c r="C209" s="57" t="s">
        <v>289</v>
      </c>
      <c r="D209" s="57" t="s">
        <v>289</v>
      </c>
      <c r="E209" s="58">
        <f>SUM(E210:E216)</f>
        <v>2121</v>
      </c>
      <c r="F209" s="58">
        <f>SUM(F210:F216)</f>
        <v>0</v>
      </c>
      <c r="G209" s="58">
        <f>SUM(G210:G216)</f>
        <v>94</v>
      </c>
      <c r="H209" s="58">
        <f>SUM(H210:H216)</f>
        <v>17</v>
      </c>
      <c r="I209" s="58">
        <f t="shared" si="27"/>
        <v>1900000</v>
      </c>
      <c r="J209" s="58">
        <f t="shared" si="28"/>
        <v>1329000</v>
      </c>
      <c r="K209" s="58">
        <v>1272600</v>
      </c>
      <c r="L209" s="58">
        <v>0</v>
      </c>
      <c r="M209" s="58">
        <v>56400</v>
      </c>
      <c r="N209" s="58">
        <v>159075</v>
      </c>
      <c r="O209" s="58">
        <f t="shared" si="29"/>
        <v>411925</v>
      </c>
      <c r="P209" s="58">
        <v>159075</v>
      </c>
      <c r="Q209" s="58">
        <v>0</v>
      </c>
      <c r="R209" s="58">
        <v>148750</v>
      </c>
      <c r="S209" s="58">
        <v>104100</v>
      </c>
      <c r="T209" s="58">
        <v>1460900</v>
      </c>
      <c r="U209" s="58">
        <v>149000</v>
      </c>
      <c r="V209" s="58">
        <v>263100</v>
      </c>
      <c r="W209" s="58">
        <v>1048800</v>
      </c>
      <c r="X209" s="58">
        <f>SUM(X210:X216)</f>
        <v>274275</v>
      </c>
      <c r="Y209" s="58">
        <v>159075</v>
      </c>
      <c r="Z209" s="58">
        <v>115200</v>
      </c>
      <c r="AA209" s="64">
        <f t="shared" si="30"/>
        <v>164825</v>
      </c>
      <c r="AB209" s="65">
        <f t="shared" si="25"/>
        <v>1900000</v>
      </c>
      <c r="AC209" s="66">
        <f t="shared" si="26"/>
        <v>0</v>
      </c>
    </row>
    <row r="210" spans="1:29">
      <c r="A210" s="51" t="s">
        <v>290</v>
      </c>
      <c r="B210" s="52" t="s">
        <v>291</v>
      </c>
      <c r="C210" s="21" t="s">
        <v>291</v>
      </c>
      <c r="D210" s="21" t="s">
        <v>291</v>
      </c>
      <c r="E210" s="36">
        <v>487</v>
      </c>
      <c r="F210" s="36">
        <v>0</v>
      </c>
      <c r="G210" s="36"/>
      <c r="H210" s="36">
        <v>7</v>
      </c>
      <c r="I210" s="36">
        <f t="shared" si="27"/>
        <v>426500</v>
      </c>
      <c r="J210" s="36">
        <f t="shared" si="28"/>
        <v>292200</v>
      </c>
      <c r="K210" s="36">
        <v>292200</v>
      </c>
      <c r="L210" s="36">
        <v>0</v>
      </c>
      <c r="M210" s="36">
        <v>0</v>
      </c>
      <c r="N210" s="36">
        <v>36525</v>
      </c>
      <c r="O210" s="36">
        <f t="shared" si="29"/>
        <v>97775</v>
      </c>
      <c r="P210" s="36">
        <v>36525</v>
      </c>
      <c r="Q210" s="36">
        <v>0</v>
      </c>
      <c r="R210" s="36">
        <v>61250</v>
      </c>
      <c r="S210" s="36">
        <v>0</v>
      </c>
      <c r="T210" s="36">
        <v>328400</v>
      </c>
      <c r="U210" s="36">
        <v>61300</v>
      </c>
      <c r="V210" s="36">
        <v>36500</v>
      </c>
      <c r="W210" s="36">
        <v>230600</v>
      </c>
      <c r="X210" s="36">
        <f t="shared" si="31"/>
        <v>69625</v>
      </c>
      <c r="Y210" s="36">
        <v>36525</v>
      </c>
      <c r="Z210" s="36">
        <v>33100</v>
      </c>
      <c r="AA210" s="60">
        <f t="shared" si="30"/>
        <v>28475</v>
      </c>
      <c r="AB210" s="53">
        <f t="shared" si="25"/>
        <v>426500</v>
      </c>
      <c r="AC210" s="54">
        <f t="shared" si="26"/>
        <v>0</v>
      </c>
    </row>
    <row r="211" spans="1:29">
      <c r="A211" s="51" t="s">
        <v>290</v>
      </c>
      <c r="B211" s="52" t="s">
        <v>291</v>
      </c>
      <c r="C211" s="21" t="s">
        <v>292</v>
      </c>
      <c r="D211" s="21" t="s">
        <v>292</v>
      </c>
      <c r="E211" s="36">
        <v>188</v>
      </c>
      <c r="F211" s="36">
        <v>0</v>
      </c>
      <c r="G211" s="36">
        <v>12</v>
      </c>
      <c r="H211" s="36">
        <v>1</v>
      </c>
      <c r="I211" s="36">
        <f t="shared" si="27"/>
        <v>188750</v>
      </c>
      <c r="J211" s="36">
        <f t="shared" si="28"/>
        <v>120000</v>
      </c>
      <c r="K211" s="36">
        <v>112800</v>
      </c>
      <c r="L211" s="36">
        <v>0</v>
      </c>
      <c r="M211" s="36">
        <v>7200</v>
      </c>
      <c r="N211" s="36">
        <v>14100</v>
      </c>
      <c r="O211" s="36">
        <f t="shared" si="29"/>
        <v>54650</v>
      </c>
      <c r="P211" s="36">
        <v>14100</v>
      </c>
      <c r="Q211" s="36">
        <v>0</v>
      </c>
      <c r="R211" s="36">
        <v>8750</v>
      </c>
      <c r="S211" s="36">
        <v>31800</v>
      </c>
      <c r="T211" s="36">
        <v>149400</v>
      </c>
      <c r="U211" s="36">
        <v>8800</v>
      </c>
      <c r="V211" s="36">
        <v>45900</v>
      </c>
      <c r="W211" s="36">
        <v>94700</v>
      </c>
      <c r="X211" s="36">
        <f t="shared" si="31"/>
        <v>23600</v>
      </c>
      <c r="Y211" s="36">
        <v>14100</v>
      </c>
      <c r="Z211" s="36">
        <v>9500</v>
      </c>
      <c r="AA211" s="60">
        <f t="shared" si="30"/>
        <v>15750</v>
      </c>
      <c r="AB211" s="53">
        <f t="shared" si="25"/>
        <v>188750</v>
      </c>
      <c r="AC211" s="54">
        <f t="shared" si="26"/>
        <v>0</v>
      </c>
    </row>
    <row r="212" spans="1:29">
      <c r="A212" s="51" t="s">
        <v>290</v>
      </c>
      <c r="B212" s="52" t="s">
        <v>291</v>
      </c>
      <c r="C212" s="21" t="s">
        <v>293</v>
      </c>
      <c r="D212" s="21" t="s">
        <v>293</v>
      </c>
      <c r="E212" s="36">
        <v>460</v>
      </c>
      <c r="F212" s="36">
        <v>0</v>
      </c>
      <c r="G212" s="36"/>
      <c r="H212" s="36">
        <v>1</v>
      </c>
      <c r="I212" s="36">
        <f t="shared" si="27"/>
        <v>353750</v>
      </c>
      <c r="J212" s="36">
        <f t="shared" si="28"/>
        <v>276000</v>
      </c>
      <c r="K212" s="36">
        <v>276000</v>
      </c>
      <c r="L212" s="36">
        <v>0</v>
      </c>
      <c r="M212" s="36">
        <v>0</v>
      </c>
      <c r="N212" s="36">
        <v>34500</v>
      </c>
      <c r="O212" s="36">
        <f t="shared" si="29"/>
        <v>43250</v>
      </c>
      <c r="P212" s="36">
        <v>34500</v>
      </c>
      <c r="Q212" s="36">
        <v>0</v>
      </c>
      <c r="R212" s="36">
        <v>8750</v>
      </c>
      <c r="S212" s="36">
        <v>0</v>
      </c>
      <c r="T212" s="36">
        <v>261100</v>
      </c>
      <c r="U212" s="36">
        <v>8800</v>
      </c>
      <c r="V212" s="36">
        <v>34500</v>
      </c>
      <c r="W212" s="36">
        <v>217800</v>
      </c>
      <c r="X212" s="36">
        <f t="shared" si="31"/>
        <v>56400</v>
      </c>
      <c r="Y212" s="36">
        <v>34500</v>
      </c>
      <c r="Z212" s="36">
        <v>21900</v>
      </c>
      <c r="AA212" s="60">
        <f t="shared" si="30"/>
        <v>36250</v>
      </c>
      <c r="AB212" s="53">
        <f t="shared" si="25"/>
        <v>353750</v>
      </c>
      <c r="AC212" s="54">
        <f t="shared" si="26"/>
        <v>0</v>
      </c>
    </row>
    <row r="213" spans="1:29">
      <c r="A213" s="51" t="s">
        <v>290</v>
      </c>
      <c r="B213" s="52" t="s">
        <v>291</v>
      </c>
      <c r="C213" s="21" t="s">
        <v>294</v>
      </c>
      <c r="D213" s="21" t="s">
        <v>294</v>
      </c>
      <c r="E213" s="36">
        <v>449</v>
      </c>
      <c r="F213" s="36">
        <v>0</v>
      </c>
      <c r="G213" s="36"/>
      <c r="H213" s="36">
        <v>1</v>
      </c>
      <c r="I213" s="36">
        <f t="shared" si="27"/>
        <v>345500</v>
      </c>
      <c r="J213" s="36">
        <f t="shared" si="28"/>
        <v>269400</v>
      </c>
      <c r="K213" s="36">
        <v>269400</v>
      </c>
      <c r="L213" s="36">
        <v>0</v>
      </c>
      <c r="M213" s="36">
        <v>0</v>
      </c>
      <c r="N213" s="36">
        <v>33675</v>
      </c>
      <c r="O213" s="36">
        <f t="shared" si="29"/>
        <v>42425</v>
      </c>
      <c r="P213" s="36">
        <v>33675</v>
      </c>
      <c r="Q213" s="36">
        <v>0</v>
      </c>
      <c r="R213" s="36">
        <v>8750</v>
      </c>
      <c r="S213" s="36">
        <v>0</v>
      </c>
      <c r="T213" s="36">
        <v>255100</v>
      </c>
      <c r="U213" s="36">
        <v>8800</v>
      </c>
      <c r="V213" s="36">
        <v>33700</v>
      </c>
      <c r="W213" s="36">
        <v>212600</v>
      </c>
      <c r="X213" s="36">
        <f t="shared" si="31"/>
        <v>54975</v>
      </c>
      <c r="Y213" s="36">
        <v>33675</v>
      </c>
      <c r="Z213" s="36">
        <v>21300</v>
      </c>
      <c r="AA213" s="60">
        <f t="shared" si="30"/>
        <v>35425</v>
      </c>
      <c r="AB213" s="53">
        <f t="shared" si="25"/>
        <v>345500</v>
      </c>
      <c r="AC213" s="54">
        <f t="shared" si="26"/>
        <v>0</v>
      </c>
    </row>
    <row r="214" spans="1:29">
      <c r="A214" s="51" t="s">
        <v>290</v>
      </c>
      <c r="B214" s="52" t="s">
        <v>291</v>
      </c>
      <c r="C214" s="21" t="s">
        <v>295</v>
      </c>
      <c r="D214" s="21" t="s">
        <v>295</v>
      </c>
      <c r="E214" s="36">
        <v>157</v>
      </c>
      <c r="F214" s="36">
        <v>0</v>
      </c>
      <c r="G214" s="36">
        <v>43</v>
      </c>
      <c r="H214" s="36">
        <v>0</v>
      </c>
      <c r="I214" s="36">
        <f t="shared" si="27"/>
        <v>180000</v>
      </c>
      <c r="J214" s="36">
        <f t="shared" si="28"/>
        <v>120000</v>
      </c>
      <c r="K214" s="36">
        <v>94200</v>
      </c>
      <c r="L214" s="36">
        <v>0</v>
      </c>
      <c r="M214" s="36">
        <v>25800</v>
      </c>
      <c r="N214" s="36">
        <v>11775</v>
      </c>
      <c r="O214" s="36">
        <f t="shared" si="29"/>
        <v>48225</v>
      </c>
      <c r="P214" s="36">
        <v>11775</v>
      </c>
      <c r="Q214" s="36">
        <v>0</v>
      </c>
      <c r="R214" s="36">
        <v>0</v>
      </c>
      <c r="S214" s="36">
        <v>36450</v>
      </c>
      <c r="T214" s="36">
        <v>142900</v>
      </c>
      <c r="U214" s="36">
        <v>0</v>
      </c>
      <c r="V214" s="36">
        <v>48200</v>
      </c>
      <c r="W214" s="36">
        <v>94700</v>
      </c>
      <c r="X214" s="36">
        <f t="shared" si="31"/>
        <v>21275</v>
      </c>
      <c r="Y214" s="36">
        <v>11775</v>
      </c>
      <c r="Z214" s="36">
        <v>9500</v>
      </c>
      <c r="AA214" s="60">
        <f t="shared" si="30"/>
        <v>15825</v>
      </c>
      <c r="AB214" s="53">
        <f t="shared" si="25"/>
        <v>180000</v>
      </c>
      <c r="AC214" s="54">
        <f t="shared" si="26"/>
        <v>0</v>
      </c>
    </row>
    <row r="215" spans="1:29">
      <c r="A215" s="51" t="s">
        <v>290</v>
      </c>
      <c r="B215" s="52" t="s">
        <v>291</v>
      </c>
      <c r="C215" s="21" t="s">
        <v>296</v>
      </c>
      <c r="D215" s="21" t="s">
        <v>296</v>
      </c>
      <c r="E215" s="36">
        <v>219</v>
      </c>
      <c r="F215" s="36">
        <v>0</v>
      </c>
      <c r="G215" s="36"/>
      <c r="H215" s="36">
        <v>1</v>
      </c>
      <c r="I215" s="36">
        <f t="shared" si="27"/>
        <v>173000</v>
      </c>
      <c r="J215" s="36">
        <f t="shared" si="28"/>
        <v>131400</v>
      </c>
      <c r="K215" s="36">
        <v>131400</v>
      </c>
      <c r="L215" s="36">
        <v>0</v>
      </c>
      <c r="M215" s="36">
        <v>0</v>
      </c>
      <c r="N215" s="36">
        <v>16425</v>
      </c>
      <c r="O215" s="36">
        <f t="shared" si="29"/>
        <v>25175</v>
      </c>
      <c r="P215" s="36">
        <v>16425</v>
      </c>
      <c r="Q215" s="36">
        <v>0</v>
      </c>
      <c r="R215" s="36">
        <v>8750</v>
      </c>
      <c r="S215" s="36">
        <v>0</v>
      </c>
      <c r="T215" s="36">
        <v>128900</v>
      </c>
      <c r="U215" s="36">
        <v>8800</v>
      </c>
      <c r="V215" s="36">
        <v>16400</v>
      </c>
      <c r="W215" s="36">
        <v>103700</v>
      </c>
      <c r="X215" s="36">
        <f t="shared" si="31"/>
        <v>26825</v>
      </c>
      <c r="Y215" s="36">
        <v>16425</v>
      </c>
      <c r="Z215" s="36">
        <v>10400</v>
      </c>
      <c r="AA215" s="60">
        <f t="shared" si="30"/>
        <v>17275</v>
      </c>
      <c r="AB215" s="53">
        <f t="shared" si="25"/>
        <v>173000</v>
      </c>
      <c r="AC215" s="54">
        <f t="shared" si="26"/>
        <v>0</v>
      </c>
    </row>
    <row r="216" spans="1:29">
      <c r="A216" s="51" t="s">
        <v>290</v>
      </c>
      <c r="B216" s="52" t="s">
        <v>291</v>
      </c>
      <c r="C216" s="21" t="s">
        <v>297</v>
      </c>
      <c r="D216" s="21" t="s">
        <v>297</v>
      </c>
      <c r="E216" s="36">
        <v>161</v>
      </c>
      <c r="F216" s="36">
        <v>0</v>
      </c>
      <c r="G216" s="36">
        <v>39</v>
      </c>
      <c r="H216" s="36">
        <v>6</v>
      </c>
      <c r="I216" s="36">
        <f t="shared" si="27"/>
        <v>232500</v>
      </c>
      <c r="J216" s="36">
        <f t="shared" si="28"/>
        <v>120000</v>
      </c>
      <c r="K216" s="36">
        <v>96600</v>
      </c>
      <c r="L216" s="36">
        <v>0</v>
      </c>
      <c r="M216" s="36">
        <v>23400</v>
      </c>
      <c r="N216" s="36">
        <v>12075</v>
      </c>
      <c r="O216" s="36">
        <f t="shared" si="29"/>
        <v>100425</v>
      </c>
      <c r="P216" s="36">
        <v>12075</v>
      </c>
      <c r="Q216" s="36">
        <v>0</v>
      </c>
      <c r="R216" s="36">
        <v>52500</v>
      </c>
      <c r="S216" s="36">
        <v>35850</v>
      </c>
      <c r="T216" s="36">
        <v>195100</v>
      </c>
      <c r="U216" s="36">
        <v>52500</v>
      </c>
      <c r="V216" s="36">
        <v>47900</v>
      </c>
      <c r="W216" s="36">
        <v>94700</v>
      </c>
      <c r="X216" s="36">
        <f t="shared" si="31"/>
        <v>21575</v>
      </c>
      <c r="Y216" s="36">
        <v>12075</v>
      </c>
      <c r="Z216" s="36">
        <v>9500</v>
      </c>
      <c r="AA216" s="60">
        <f t="shared" si="30"/>
        <v>15825</v>
      </c>
      <c r="AB216" s="53">
        <f t="shared" si="25"/>
        <v>232500</v>
      </c>
      <c r="AC216" s="54">
        <f t="shared" si="26"/>
        <v>0</v>
      </c>
    </row>
    <row r="217" s="40" customFormat="1" spans="1:29">
      <c r="A217" s="62" t="e">
        <v>#N/A</v>
      </c>
      <c r="B217" s="67"/>
      <c r="C217" s="57" t="s">
        <v>298</v>
      </c>
      <c r="D217" s="57" t="s">
        <v>298</v>
      </c>
      <c r="E217" s="58">
        <f>SUM(E218:E230)</f>
        <v>4026</v>
      </c>
      <c r="F217" s="58">
        <f>SUM(F218:F230)</f>
        <v>0</v>
      </c>
      <c r="G217" s="58">
        <f>SUM(G218:G230)</f>
        <v>177</v>
      </c>
      <c r="H217" s="58">
        <f>SUM(H218:H230)</f>
        <v>17</v>
      </c>
      <c r="I217" s="58">
        <f t="shared" si="27"/>
        <v>3488500</v>
      </c>
      <c r="J217" s="58">
        <f t="shared" si="28"/>
        <v>2521800</v>
      </c>
      <c r="K217" s="58">
        <v>2415600</v>
      </c>
      <c r="L217" s="58">
        <v>0</v>
      </c>
      <c r="M217" s="58">
        <v>106200</v>
      </c>
      <c r="N217" s="58">
        <v>301950</v>
      </c>
      <c r="O217" s="58">
        <f t="shared" si="29"/>
        <v>664750</v>
      </c>
      <c r="P217" s="58">
        <v>301950</v>
      </c>
      <c r="Q217" s="58">
        <v>0</v>
      </c>
      <c r="R217" s="58">
        <v>148750</v>
      </c>
      <c r="S217" s="58">
        <v>214050</v>
      </c>
      <c r="T217" s="58">
        <v>2655400</v>
      </c>
      <c r="U217" s="58">
        <v>148900</v>
      </c>
      <c r="V217" s="58">
        <v>516100</v>
      </c>
      <c r="W217" s="58">
        <v>1990400</v>
      </c>
      <c r="X217" s="58">
        <f>SUM(X218:X230)</f>
        <v>520650</v>
      </c>
      <c r="Y217" s="58">
        <v>301950</v>
      </c>
      <c r="Z217" s="58">
        <v>218700</v>
      </c>
      <c r="AA217" s="64">
        <f t="shared" si="30"/>
        <v>312450</v>
      </c>
      <c r="AB217" s="65">
        <f t="shared" si="25"/>
        <v>3488500</v>
      </c>
      <c r="AC217" s="66">
        <f t="shared" si="26"/>
        <v>0</v>
      </c>
    </row>
    <row r="218" spans="1:29">
      <c r="A218" s="51" t="s">
        <v>299</v>
      </c>
      <c r="B218" s="52" t="s">
        <v>300</v>
      </c>
      <c r="C218" s="21" t="s">
        <v>300</v>
      </c>
      <c r="D218" s="21" t="s">
        <v>300</v>
      </c>
      <c r="E218" s="36">
        <v>1114</v>
      </c>
      <c r="F218" s="36">
        <v>0</v>
      </c>
      <c r="G218" s="36"/>
      <c r="H218" s="36">
        <v>0</v>
      </c>
      <c r="I218" s="36">
        <f t="shared" si="27"/>
        <v>835500</v>
      </c>
      <c r="J218" s="36">
        <f t="shared" si="28"/>
        <v>668400</v>
      </c>
      <c r="K218" s="36">
        <v>668400</v>
      </c>
      <c r="L218" s="36">
        <v>0</v>
      </c>
      <c r="M218" s="36">
        <v>0</v>
      </c>
      <c r="N218" s="36">
        <v>83550</v>
      </c>
      <c r="O218" s="36">
        <f t="shared" si="29"/>
        <v>83550</v>
      </c>
      <c r="P218" s="36">
        <v>83550</v>
      </c>
      <c r="Q218" s="36">
        <v>0</v>
      </c>
      <c r="R218" s="36">
        <v>0</v>
      </c>
      <c r="S218" s="36">
        <v>0</v>
      </c>
      <c r="T218" s="36">
        <v>611100</v>
      </c>
      <c r="U218" s="36">
        <v>0</v>
      </c>
      <c r="V218" s="36">
        <v>83600</v>
      </c>
      <c r="W218" s="36">
        <v>527500</v>
      </c>
      <c r="X218" s="36">
        <f t="shared" si="31"/>
        <v>155450</v>
      </c>
      <c r="Y218" s="36">
        <v>83550</v>
      </c>
      <c r="Z218" s="36">
        <v>71900</v>
      </c>
      <c r="AA218" s="60">
        <f t="shared" si="30"/>
        <v>68950</v>
      </c>
      <c r="AB218" s="53">
        <f t="shared" si="25"/>
        <v>835500</v>
      </c>
      <c r="AC218" s="54">
        <f t="shared" si="26"/>
        <v>0</v>
      </c>
    </row>
    <row r="219" spans="1:29">
      <c r="A219" s="51" t="s">
        <v>299</v>
      </c>
      <c r="B219" s="52" t="s">
        <v>300</v>
      </c>
      <c r="C219" s="21" t="s">
        <v>301</v>
      </c>
      <c r="D219" s="21" t="s">
        <v>301</v>
      </c>
      <c r="E219" s="36">
        <v>187</v>
      </c>
      <c r="F219" s="36">
        <v>0</v>
      </c>
      <c r="G219" s="36">
        <v>13</v>
      </c>
      <c r="H219" s="36">
        <v>0</v>
      </c>
      <c r="I219" s="36">
        <f t="shared" si="27"/>
        <v>180000</v>
      </c>
      <c r="J219" s="36">
        <f t="shared" si="28"/>
        <v>120000</v>
      </c>
      <c r="K219" s="36">
        <v>112200</v>
      </c>
      <c r="L219" s="36">
        <v>0</v>
      </c>
      <c r="M219" s="36">
        <v>7800</v>
      </c>
      <c r="N219" s="36">
        <v>14025</v>
      </c>
      <c r="O219" s="36">
        <f t="shared" si="29"/>
        <v>45975</v>
      </c>
      <c r="P219" s="36">
        <v>14025</v>
      </c>
      <c r="Q219" s="36">
        <v>0</v>
      </c>
      <c r="R219" s="36">
        <v>0</v>
      </c>
      <c r="S219" s="36">
        <v>31950</v>
      </c>
      <c r="T219" s="36">
        <v>140700</v>
      </c>
      <c r="U219" s="36">
        <v>0</v>
      </c>
      <c r="V219" s="36">
        <v>46000</v>
      </c>
      <c r="W219" s="36">
        <v>94700</v>
      </c>
      <c r="X219" s="36">
        <f t="shared" si="31"/>
        <v>23525</v>
      </c>
      <c r="Y219" s="36">
        <v>14025</v>
      </c>
      <c r="Z219" s="36">
        <v>9500</v>
      </c>
      <c r="AA219" s="60">
        <f t="shared" si="30"/>
        <v>15775</v>
      </c>
      <c r="AB219" s="53">
        <f t="shared" si="25"/>
        <v>180000</v>
      </c>
      <c r="AC219" s="54">
        <f t="shared" si="26"/>
        <v>0</v>
      </c>
    </row>
    <row r="220" spans="1:29">
      <c r="A220" s="51" t="s">
        <v>299</v>
      </c>
      <c r="B220" s="52" t="s">
        <v>300</v>
      </c>
      <c r="C220" s="21" t="s">
        <v>302</v>
      </c>
      <c r="D220" s="21" t="s">
        <v>302</v>
      </c>
      <c r="E220" s="36">
        <v>208</v>
      </c>
      <c r="F220" s="36">
        <v>0</v>
      </c>
      <c r="G220" s="36"/>
      <c r="H220" s="36">
        <v>0</v>
      </c>
      <c r="I220" s="36">
        <f t="shared" si="27"/>
        <v>156000</v>
      </c>
      <c r="J220" s="36">
        <f t="shared" si="28"/>
        <v>124800</v>
      </c>
      <c r="K220" s="36">
        <v>124800</v>
      </c>
      <c r="L220" s="36">
        <v>0</v>
      </c>
      <c r="M220" s="36">
        <v>0</v>
      </c>
      <c r="N220" s="36">
        <v>15600</v>
      </c>
      <c r="O220" s="36">
        <f t="shared" si="29"/>
        <v>15600</v>
      </c>
      <c r="P220" s="36">
        <v>15600</v>
      </c>
      <c r="Q220" s="36">
        <v>0</v>
      </c>
      <c r="R220" s="36">
        <v>0</v>
      </c>
      <c r="S220" s="36">
        <v>0</v>
      </c>
      <c r="T220" s="36">
        <v>114100</v>
      </c>
      <c r="U220" s="36">
        <v>0</v>
      </c>
      <c r="V220" s="36">
        <v>15600</v>
      </c>
      <c r="W220" s="36">
        <v>98500</v>
      </c>
      <c r="X220" s="36">
        <f t="shared" si="31"/>
        <v>25500</v>
      </c>
      <c r="Y220" s="36">
        <v>15600</v>
      </c>
      <c r="Z220" s="36">
        <v>9900</v>
      </c>
      <c r="AA220" s="60">
        <f t="shared" si="30"/>
        <v>16400</v>
      </c>
      <c r="AB220" s="53">
        <f t="shared" si="25"/>
        <v>156000</v>
      </c>
      <c r="AC220" s="54">
        <f t="shared" si="26"/>
        <v>0</v>
      </c>
    </row>
    <row r="221" spans="1:29">
      <c r="A221" s="51" t="s">
        <v>299</v>
      </c>
      <c r="B221" s="52" t="s">
        <v>300</v>
      </c>
      <c r="C221" s="21" t="s">
        <v>303</v>
      </c>
      <c r="D221" s="21" t="s">
        <v>303</v>
      </c>
      <c r="E221" s="36">
        <v>177</v>
      </c>
      <c r="F221" s="36">
        <v>0</v>
      </c>
      <c r="G221" s="36">
        <v>23</v>
      </c>
      <c r="H221" s="36">
        <v>0</v>
      </c>
      <c r="I221" s="36">
        <f t="shared" si="27"/>
        <v>180000</v>
      </c>
      <c r="J221" s="36">
        <f t="shared" si="28"/>
        <v>120000</v>
      </c>
      <c r="K221" s="36">
        <v>106200</v>
      </c>
      <c r="L221" s="36">
        <v>0</v>
      </c>
      <c r="M221" s="36">
        <v>13800</v>
      </c>
      <c r="N221" s="36">
        <v>13275</v>
      </c>
      <c r="O221" s="36">
        <f t="shared" si="29"/>
        <v>46725</v>
      </c>
      <c r="P221" s="36">
        <v>13275</v>
      </c>
      <c r="Q221" s="36">
        <v>0</v>
      </c>
      <c r="R221" s="36">
        <v>0</v>
      </c>
      <c r="S221" s="36">
        <v>33450</v>
      </c>
      <c r="T221" s="36">
        <v>141400</v>
      </c>
      <c r="U221" s="36">
        <v>0</v>
      </c>
      <c r="V221" s="36">
        <v>46700</v>
      </c>
      <c r="W221" s="36">
        <v>94700</v>
      </c>
      <c r="X221" s="36">
        <f t="shared" si="31"/>
        <v>22775</v>
      </c>
      <c r="Y221" s="36">
        <v>13275</v>
      </c>
      <c r="Z221" s="36">
        <v>9500</v>
      </c>
      <c r="AA221" s="60">
        <f t="shared" si="30"/>
        <v>15825</v>
      </c>
      <c r="AB221" s="53">
        <f t="shared" si="25"/>
        <v>180000</v>
      </c>
      <c r="AC221" s="54">
        <f t="shared" si="26"/>
        <v>0</v>
      </c>
    </row>
    <row r="222" spans="1:29">
      <c r="A222" s="51" t="s">
        <v>299</v>
      </c>
      <c r="B222" s="52" t="s">
        <v>300</v>
      </c>
      <c r="C222" s="21" t="s">
        <v>304</v>
      </c>
      <c r="D222" s="21" t="s">
        <v>304</v>
      </c>
      <c r="E222" s="36">
        <v>196</v>
      </c>
      <c r="F222" s="36">
        <v>0</v>
      </c>
      <c r="G222" s="36">
        <v>4</v>
      </c>
      <c r="H222" s="36">
        <v>0</v>
      </c>
      <c r="I222" s="36">
        <f t="shared" si="27"/>
        <v>180000</v>
      </c>
      <c r="J222" s="36">
        <f t="shared" si="28"/>
        <v>120000</v>
      </c>
      <c r="K222" s="36">
        <v>117600</v>
      </c>
      <c r="L222" s="36">
        <v>0</v>
      </c>
      <c r="M222" s="36">
        <v>2400</v>
      </c>
      <c r="N222" s="36">
        <v>14700</v>
      </c>
      <c r="O222" s="36">
        <f t="shared" si="29"/>
        <v>45300</v>
      </c>
      <c r="P222" s="36">
        <v>14700</v>
      </c>
      <c r="Q222" s="36">
        <v>0</v>
      </c>
      <c r="R222" s="36">
        <v>0</v>
      </c>
      <c r="S222" s="36">
        <v>30600</v>
      </c>
      <c r="T222" s="36">
        <v>140000</v>
      </c>
      <c r="U222" s="36">
        <v>0</v>
      </c>
      <c r="V222" s="36">
        <v>45300</v>
      </c>
      <c r="W222" s="36">
        <v>94700</v>
      </c>
      <c r="X222" s="36">
        <f t="shared" si="31"/>
        <v>24200</v>
      </c>
      <c r="Y222" s="36">
        <v>14700</v>
      </c>
      <c r="Z222" s="36">
        <v>9500</v>
      </c>
      <c r="AA222" s="60">
        <f t="shared" si="30"/>
        <v>15800</v>
      </c>
      <c r="AB222" s="53">
        <f t="shared" si="25"/>
        <v>180000</v>
      </c>
      <c r="AC222" s="54">
        <f t="shared" si="26"/>
        <v>0</v>
      </c>
    </row>
    <row r="223" spans="1:29">
      <c r="A223" s="51" t="s">
        <v>299</v>
      </c>
      <c r="B223" s="52" t="s">
        <v>300</v>
      </c>
      <c r="C223" s="21" t="s">
        <v>305</v>
      </c>
      <c r="D223" s="21" t="s">
        <v>305</v>
      </c>
      <c r="E223" s="36">
        <v>73</v>
      </c>
      <c r="F223" s="36">
        <v>0</v>
      </c>
      <c r="G223" s="36">
        <v>27</v>
      </c>
      <c r="H223" s="36">
        <v>0</v>
      </c>
      <c r="I223" s="36">
        <f t="shared" si="27"/>
        <v>112500</v>
      </c>
      <c r="J223" s="36">
        <f t="shared" si="28"/>
        <v>60000</v>
      </c>
      <c r="K223" s="36">
        <v>43800</v>
      </c>
      <c r="L223" s="36">
        <v>0</v>
      </c>
      <c r="M223" s="36">
        <v>16200</v>
      </c>
      <c r="N223" s="36">
        <v>5475</v>
      </c>
      <c r="O223" s="36">
        <f t="shared" si="29"/>
        <v>47025</v>
      </c>
      <c r="P223" s="36">
        <v>5475</v>
      </c>
      <c r="Q223" s="36">
        <v>0</v>
      </c>
      <c r="R223" s="36">
        <v>0</v>
      </c>
      <c r="S223" s="36">
        <v>41550</v>
      </c>
      <c r="T223" s="36">
        <v>94400</v>
      </c>
      <c r="U223" s="36">
        <v>0</v>
      </c>
      <c r="V223" s="36">
        <v>47000</v>
      </c>
      <c r="W223" s="36">
        <v>47400</v>
      </c>
      <c r="X223" s="36">
        <f t="shared" si="31"/>
        <v>10275</v>
      </c>
      <c r="Y223" s="36">
        <v>5475</v>
      </c>
      <c r="Z223" s="36">
        <v>4800</v>
      </c>
      <c r="AA223" s="60">
        <f t="shared" si="30"/>
        <v>7825</v>
      </c>
      <c r="AB223" s="53">
        <f t="shared" si="25"/>
        <v>112500</v>
      </c>
      <c r="AC223" s="54">
        <f t="shared" si="26"/>
        <v>0</v>
      </c>
    </row>
    <row r="224" spans="1:29">
      <c r="A224" s="51" t="s">
        <v>299</v>
      </c>
      <c r="B224" s="52" t="s">
        <v>300</v>
      </c>
      <c r="C224" s="21" t="s">
        <v>306</v>
      </c>
      <c r="D224" s="21" t="s">
        <v>306</v>
      </c>
      <c r="E224" s="36">
        <v>276</v>
      </c>
      <c r="F224" s="36">
        <v>0</v>
      </c>
      <c r="G224" s="36"/>
      <c r="H224" s="36">
        <v>3</v>
      </c>
      <c r="I224" s="36">
        <f t="shared" si="27"/>
        <v>233250</v>
      </c>
      <c r="J224" s="36">
        <f t="shared" si="28"/>
        <v>165600</v>
      </c>
      <c r="K224" s="36">
        <v>165600</v>
      </c>
      <c r="L224" s="36">
        <v>0</v>
      </c>
      <c r="M224" s="36">
        <v>0</v>
      </c>
      <c r="N224" s="36">
        <v>20700</v>
      </c>
      <c r="O224" s="36">
        <f t="shared" si="29"/>
        <v>46950</v>
      </c>
      <c r="P224" s="36">
        <v>20700</v>
      </c>
      <c r="Q224" s="36">
        <v>0</v>
      </c>
      <c r="R224" s="36">
        <v>26250</v>
      </c>
      <c r="S224" s="36">
        <v>0</v>
      </c>
      <c r="T224" s="36">
        <v>177700</v>
      </c>
      <c r="U224" s="36">
        <v>26300</v>
      </c>
      <c r="V224" s="36">
        <v>20700</v>
      </c>
      <c r="W224" s="36">
        <v>130700</v>
      </c>
      <c r="X224" s="36">
        <f t="shared" si="31"/>
        <v>33800</v>
      </c>
      <c r="Y224" s="36">
        <v>20700</v>
      </c>
      <c r="Z224" s="36">
        <v>13100</v>
      </c>
      <c r="AA224" s="60">
        <f t="shared" si="30"/>
        <v>21750</v>
      </c>
      <c r="AB224" s="53">
        <f t="shared" si="25"/>
        <v>233250</v>
      </c>
      <c r="AC224" s="54">
        <f t="shared" si="26"/>
        <v>0</v>
      </c>
    </row>
    <row r="225" spans="1:29">
      <c r="A225" s="51" t="s">
        <v>299</v>
      </c>
      <c r="B225" s="52" t="s">
        <v>300</v>
      </c>
      <c r="C225" s="21" t="s">
        <v>307</v>
      </c>
      <c r="D225" s="21" t="s">
        <v>307</v>
      </c>
      <c r="E225" s="36">
        <v>308</v>
      </c>
      <c r="F225" s="36">
        <v>0</v>
      </c>
      <c r="G225" s="36"/>
      <c r="H225" s="36">
        <v>5</v>
      </c>
      <c r="I225" s="36">
        <f t="shared" si="27"/>
        <v>274750</v>
      </c>
      <c r="J225" s="36">
        <f t="shared" si="28"/>
        <v>184800</v>
      </c>
      <c r="K225" s="36">
        <v>184800</v>
      </c>
      <c r="L225" s="36">
        <v>0</v>
      </c>
      <c r="M225" s="36">
        <v>0</v>
      </c>
      <c r="N225" s="36">
        <v>23100</v>
      </c>
      <c r="O225" s="36">
        <f t="shared" si="29"/>
        <v>66850</v>
      </c>
      <c r="P225" s="36">
        <v>23100</v>
      </c>
      <c r="Q225" s="36">
        <v>0</v>
      </c>
      <c r="R225" s="36">
        <v>43750</v>
      </c>
      <c r="S225" s="36">
        <v>0</v>
      </c>
      <c r="T225" s="36">
        <v>212800</v>
      </c>
      <c r="U225" s="36">
        <v>43800</v>
      </c>
      <c r="V225" s="36">
        <v>23100</v>
      </c>
      <c r="W225" s="36">
        <v>145900</v>
      </c>
      <c r="X225" s="36">
        <f t="shared" si="31"/>
        <v>37700</v>
      </c>
      <c r="Y225" s="36">
        <v>23100</v>
      </c>
      <c r="Z225" s="36">
        <v>14600</v>
      </c>
      <c r="AA225" s="60">
        <f t="shared" si="30"/>
        <v>24250</v>
      </c>
      <c r="AB225" s="53">
        <f t="shared" si="25"/>
        <v>274750</v>
      </c>
      <c r="AC225" s="54">
        <f t="shared" si="26"/>
        <v>0</v>
      </c>
    </row>
    <row r="226" spans="1:29">
      <c r="A226" s="51" t="s">
        <v>299</v>
      </c>
      <c r="B226" s="52" t="s">
        <v>300</v>
      </c>
      <c r="C226" s="21" t="s">
        <v>308</v>
      </c>
      <c r="D226" s="21" t="s">
        <v>308</v>
      </c>
      <c r="E226" s="36">
        <v>180</v>
      </c>
      <c r="F226" s="36">
        <v>0</v>
      </c>
      <c r="G226" s="36">
        <v>20</v>
      </c>
      <c r="H226" s="36">
        <v>4</v>
      </c>
      <c r="I226" s="36">
        <f t="shared" si="27"/>
        <v>215000</v>
      </c>
      <c r="J226" s="36">
        <f t="shared" si="28"/>
        <v>120000</v>
      </c>
      <c r="K226" s="36">
        <v>108000</v>
      </c>
      <c r="L226" s="36">
        <v>0</v>
      </c>
      <c r="M226" s="36">
        <v>12000</v>
      </c>
      <c r="N226" s="36">
        <v>13500</v>
      </c>
      <c r="O226" s="36">
        <f t="shared" si="29"/>
        <v>81500</v>
      </c>
      <c r="P226" s="36">
        <v>13500</v>
      </c>
      <c r="Q226" s="36">
        <v>0</v>
      </c>
      <c r="R226" s="36">
        <v>35000</v>
      </c>
      <c r="S226" s="36">
        <v>33000</v>
      </c>
      <c r="T226" s="36">
        <v>176200</v>
      </c>
      <c r="U226" s="36">
        <v>35000</v>
      </c>
      <c r="V226" s="36">
        <v>46500</v>
      </c>
      <c r="W226" s="36">
        <v>94700</v>
      </c>
      <c r="X226" s="36">
        <f t="shared" si="31"/>
        <v>23000</v>
      </c>
      <c r="Y226" s="36">
        <v>13500</v>
      </c>
      <c r="Z226" s="36">
        <v>9500</v>
      </c>
      <c r="AA226" s="60">
        <f t="shared" si="30"/>
        <v>15800</v>
      </c>
      <c r="AB226" s="53">
        <f t="shared" si="25"/>
        <v>215000</v>
      </c>
      <c r="AC226" s="54">
        <f t="shared" si="26"/>
        <v>0</v>
      </c>
    </row>
    <row r="227" spans="1:29">
      <c r="A227" s="51" t="s">
        <v>299</v>
      </c>
      <c r="B227" s="52" t="s">
        <v>300</v>
      </c>
      <c r="C227" s="21" t="s">
        <v>309</v>
      </c>
      <c r="D227" s="21" t="s">
        <v>309</v>
      </c>
      <c r="E227" s="36">
        <v>526</v>
      </c>
      <c r="F227" s="36">
        <v>0</v>
      </c>
      <c r="G227" s="36"/>
      <c r="H227" s="36">
        <v>0</v>
      </c>
      <c r="I227" s="36">
        <f t="shared" si="27"/>
        <v>394500</v>
      </c>
      <c r="J227" s="36">
        <f t="shared" si="28"/>
        <v>315600</v>
      </c>
      <c r="K227" s="36">
        <v>315600</v>
      </c>
      <c r="L227" s="36">
        <v>0</v>
      </c>
      <c r="M227" s="36">
        <v>0</v>
      </c>
      <c r="N227" s="36">
        <v>39450</v>
      </c>
      <c r="O227" s="36">
        <f t="shared" si="29"/>
        <v>39450</v>
      </c>
      <c r="P227" s="36">
        <v>39450</v>
      </c>
      <c r="Q227" s="36">
        <v>0</v>
      </c>
      <c r="R227" s="36">
        <v>0</v>
      </c>
      <c r="S227" s="36">
        <v>0</v>
      </c>
      <c r="T227" s="36">
        <v>288600</v>
      </c>
      <c r="U227" s="36">
        <v>0</v>
      </c>
      <c r="V227" s="36">
        <v>39500</v>
      </c>
      <c r="W227" s="36">
        <v>249100</v>
      </c>
      <c r="X227" s="36">
        <f t="shared" si="31"/>
        <v>64450</v>
      </c>
      <c r="Y227" s="36">
        <v>39450</v>
      </c>
      <c r="Z227" s="36">
        <v>25000</v>
      </c>
      <c r="AA227" s="60">
        <f t="shared" si="30"/>
        <v>41450</v>
      </c>
      <c r="AB227" s="53">
        <f t="shared" si="25"/>
        <v>394500</v>
      </c>
      <c r="AC227" s="54">
        <f t="shared" si="26"/>
        <v>0</v>
      </c>
    </row>
    <row r="228" spans="1:29">
      <c r="A228" s="51" t="s">
        <v>299</v>
      </c>
      <c r="B228" s="52" t="s">
        <v>300</v>
      </c>
      <c r="C228" s="21" t="s">
        <v>310</v>
      </c>
      <c r="D228" s="21" t="s">
        <v>310</v>
      </c>
      <c r="E228" s="36">
        <v>399</v>
      </c>
      <c r="F228" s="36">
        <v>0</v>
      </c>
      <c r="G228" s="36"/>
      <c r="H228" s="36">
        <v>2</v>
      </c>
      <c r="I228" s="36">
        <f t="shared" si="27"/>
        <v>316750</v>
      </c>
      <c r="J228" s="36">
        <f t="shared" si="28"/>
        <v>239400</v>
      </c>
      <c r="K228" s="36">
        <v>239400</v>
      </c>
      <c r="L228" s="36">
        <v>0</v>
      </c>
      <c r="M228" s="36">
        <v>0</v>
      </c>
      <c r="N228" s="36">
        <v>29925</v>
      </c>
      <c r="O228" s="36">
        <f t="shared" si="29"/>
        <v>47425</v>
      </c>
      <c r="P228" s="36">
        <v>29925</v>
      </c>
      <c r="Q228" s="36">
        <v>0</v>
      </c>
      <c r="R228" s="36">
        <v>17500</v>
      </c>
      <c r="S228" s="36">
        <v>0</v>
      </c>
      <c r="T228" s="36">
        <v>236400</v>
      </c>
      <c r="U228" s="36">
        <v>17500</v>
      </c>
      <c r="V228" s="36">
        <v>29900</v>
      </c>
      <c r="W228" s="36">
        <v>189000</v>
      </c>
      <c r="X228" s="36">
        <f t="shared" si="31"/>
        <v>48925</v>
      </c>
      <c r="Y228" s="36">
        <v>29925</v>
      </c>
      <c r="Z228" s="36">
        <v>19000</v>
      </c>
      <c r="AA228" s="60">
        <f t="shared" si="30"/>
        <v>31425</v>
      </c>
      <c r="AB228" s="53">
        <f t="shared" si="25"/>
        <v>316750</v>
      </c>
      <c r="AC228" s="54">
        <f t="shared" si="26"/>
        <v>0</v>
      </c>
    </row>
    <row r="229" spans="1:29">
      <c r="A229" s="51" t="s">
        <v>299</v>
      </c>
      <c r="B229" s="52" t="s">
        <v>300</v>
      </c>
      <c r="C229" s="21" t="s">
        <v>311</v>
      </c>
      <c r="D229" s="21" t="s">
        <v>311</v>
      </c>
      <c r="E229" s="36">
        <v>272</v>
      </c>
      <c r="F229" s="36">
        <v>0</v>
      </c>
      <c r="G229" s="36"/>
      <c r="H229" s="36">
        <v>0</v>
      </c>
      <c r="I229" s="36">
        <f t="shared" si="27"/>
        <v>204000</v>
      </c>
      <c r="J229" s="36">
        <f t="shared" si="28"/>
        <v>163200</v>
      </c>
      <c r="K229" s="36">
        <v>163200</v>
      </c>
      <c r="L229" s="36">
        <v>0</v>
      </c>
      <c r="M229" s="36">
        <v>0</v>
      </c>
      <c r="N229" s="36">
        <v>20400</v>
      </c>
      <c r="O229" s="36">
        <f t="shared" si="29"/>
        <v>20400</v>
      </c>
      <c r="P229" s="36">
        <v>20400</v>
      </c>
      <c r="Q229" s="36">
        <v>0</v>
      </c>
      <c r="R229" s="36">
        <v>0</v>
      </c>
      <c r="S229" s="36">
        <v>0</v>
      </c>
      <c r="T229" s="36">
        <v>149200</v>
      </c>
      <c r="U229" s="36">
        <v>0</v>
      </c>
      <c r="V229" s="36">
        <v>20400</v>
      </c>
      <c r="W229" s="36">
        <v>128800</v>
      </c>
      <c r="X229" s="36">
        <f t="shared" si="31"/>
        <v>33300</v>
      </c>
      <c r="Y229" s="36">
        <v>20400</v>
      </c>
      <c r="Z229" s="36">
        <v>12900</v>
      </c>
      <c r="AA229" s="60">
        <f t="shared" si="30"/>
        <v>21500</v>
      </c>
      <c r="AB229" s="53">
        <f t="shared" si="25"/>
        <v>204000</v>
      </c>
      <c r="AC229" s="54">
        <f t="shared" si="26"/>
        <v>0</v>
      </c>
    </row>
    <row r="230" spans="1:29">
      <c r="A230" s="51" t="s">
        <v>299</v>
      </c>
      <c r="B230" s="52" t="s">
        <v>300</v>
      </c>
      <c r="C230" s="21" t="s">
        <v>312</v>
      </c>
      <c r="D230" s="21" t="s">
        <v>312</v>
      </c>
      <c r="E230" s="36">
        <v>110</v>
      </c>
      <c r="F230" s="36">
        <v>0</v>
      </c>
      <c r="G230" s="36">
        <v>90</v>
      </c>
      <c r="H230" s="36">
        <v>3</v>
      </c>
      <c r="I230" s="36">
        <f t="shared" si="27"/>
        <v>206250</v>
      </c>
      <c r="J230" s="36">
        <f t="shared" si="28"/>
        <v>120000</v>
      </c>
      <c r="K230" s="36">
        <v>66000</v>
      </c>
      <c r="L230" s="36">
        <v>0</v>
      </c>
      <c r="M230" s="36">
        <v>54000</v>
      </c>
      <c r="N230" s="36">
        <v>8250</v>
      </c>
      <c r="O230" s="36">
        <f t="shared" si="29"/>
        <v>78000</v>
      </c>
      <c r="P230" s="36">
        <v>8250</v>
      </c>
      <c r="Q230" s="36">
        <v>0</v>
      </c>
      <c r="R230" s="36">
        <v>26250</v>
      </c>
      <c r="S230" s="36">
        <v>43500</v>
      </c>
      <c r="T230" s="36">
        <v>172800</v>
      </c>
      <c r="U230" s="36">
        <v>26300</v>
      </c>
      <c r="V230" s="36">
        <v>51800</v>
      </c>
      <c r="W230" s="36">
        <v>94700</v>
      </c>
      <c r="X230" s="36">
        <f t="shared" si="31"/>
        <v>17750</v>
      </c>
      <c r="Y230" s="36">
        <v>8250</v>
      </c>
      <c r="Z230" s="36">
        <v>9500</v>
      </c>
      <c r="AA230" s="60">
        <f t="shared" si="30"/>
        <v>15700</v>
      </c>
      <c r="AB230" s="53">
        <f t="shared" si="25"/>
        <v>206250</v>
      </c>
      <c r="AC230" s="54">
        <f t="shared" si="26"/>
        <v>0</v>
      </c>
    </row>
    <row r="231" s="40" customFormat="1" spans="1:29">
      <c r="A231" s="62" t="e">
        <v>#N/A</v>
      </c>
      <c r="B231" s="67"/>
      <c r="C231" s="57" t="s">
        <v>313</v>
      </c>
      <c r="D231" s="57" t="s">
        <v>313</v>
      </c>
      <c r="E231" s="58">
        <f>SUM(E232:E240)</f>
        <v>3874</v>
      </c>
      <c r="F231" s="58">
        <f>SUM(F232:F240)</f>
        <v>0</v>
      </c>
      <c r="G231" s="58">
        <f>SUM(G232:G240)</f>
        <v>130</v>
      </c>
      <c r="H231" s="58">
        <f>SUM(H232:H240)</f>
        <v>15</v>
      </c>
      <c r="I231" s="58">
        <f t="shared" si="27"/>
        <v>3291750</v>
      </c>
      <c r="J231" s="58">
        <f t="shared" si="28"/>
        <v>2402400</v>
      </c>
      <c r="K231" s="58">
        <v>2324400</v>
      </c>
      <c r="L231" s="58">
        <v>0</v>
      </c>
      <c r="M231" s="58">
        <v>78000</v>
      </c>
      <c r="N231" s="58">
        <v>290550</v>
      </c>
      <c r="O231" s="58">
        <f t="shared" si="29"/>
        <v>598800</v>
      </c>
      <c r="P231" s="58">
        <v>290550</v>
      </c>
      <c r="Q231" s="58">
        <v>0</v>
      </c>
      <c r="R231" s="58">
        <v>131250</v>
      </c>
      <c r="S231" s="58">
        <v>177000</v>
      </c>
      <c r="T231" s="58">
        <v>2495500</v>
      </c>
      <c r="U231" s="58">
        <v>131500</v>
      </c>
      <c r="V231" s="58">
        <v>467800</v>
      </c>
      <c r="W231" s="58">
        <v>1896200</v>
      </c>
      <c r="X231" s="58">
        <f>SUM(X232:X240)</f>
        <v>498950</v>
      </c>
      <c r="Y231" s="58">
        <v>290550</v>
      </c>
      <c r="Z231" s="58">
        <v>208400</v>
      </c>
      <c r="AA231" s="64">
        <f t="shared" si="30"/>
        <v>297300</v>
      </c>
      <c r="AB231" s="65">
        <f t="shared" si="25"/>
        <v>3291750</v>
      </c>
      <c r="AC231" s="66">
        <f t="shared" si="26"/>
        <v>0</v>
      </c>
    </row>
    <row r="232" spans="1:29">
      <c r="A232" s="51" t="s">
        <v>314</v>
      </c>
      <c r="B232" s="52" t="s">
        <v>315</v>
      </c>
      <c r="C232" s="21" t="s">
        <v>315</v>
      </c>
      <c r="D232" s="21" t="s">
        <v>315</v>
      </c>
      <c r="E232" s="36">
        <v>1766</v>
      </c>
      <c r="F232" s="36">
        <v>0</v>
      </c>
      <c r="G232" s="36"/>
      <c r="H232" s="36">
        <v>4</v>
      </c>
      <c r="I232" s="36">
        <f t="shared" si="27"/>
        <v>1359500</v>
      </c>
      <c r="J232" s="36">
        <f t="shared" si="28"/>
        <v>1059600</v>
      </c>
      <c r="K232" s="36">
        <v>1059600</v>
      </c>
      <c r="L232" s="36">
        <v>0</v>
      </c>
      <c r="M232" s="36">
        <v>0</v>
      </c>
      <c r="N232" s="36">
        <v>132450</v>
      </c>
      <c r="O232" s="36">
        <f t="shared" si="29"/>
        <v>167450</v>
      </c>
      <c r="P232" s="36">
        <v>132450</v>
      </c>
      <c r="Q232" s="36">
        <v>0</v>
      </c>
      <c r="R232" s="36">
        <v>35000</v>
      </c>
      <c r="S232" s="36">
        <v>0</v>
      </c>
      <c r="T232" s="36">
        <v>1003800</v>
      </c>
      <c r="U232" s="36">
        <v>35000</v>
      </c>
      <c r="V232" s="36">
        <v>132500</v>
      </c>
      <c r="W232" s="36">
        <v>836300</v>
      </c>
      <c r="X232" s="36">
        <f t="shared" si="31"/>
        <v>234450</v>
      </c>
      <c r="Y232" s="36">
        <v>132450</v>
      </c>
      <c r="Z232" s="36">
        <v>102000</v>
      </c>
      <c r="AA232" s="60">
        <f t="shared" si="30"/>
        <v>121250</v>
      </c>
      <c r="AB232" s="53">
        <f t="shared" si="25"/>
        <v>1359500</v>
      </c>
      <c r="AC232" s="54">
        <f t="shared" si="26"/>
        <v>0</v>
      </c>
    </row>
    <row r="233" spans="1:29">
      <c r="A233" s="51" t="s">
        <v>314</v>
      </c>
      <c r="B233" s="52" t="s">
        <v>315</v>
      </c>
      <c r="C233" s="21" t="s">
        <v>316</v>
      </c>
      <c r="D233" s="21" t="s">
        <v>316</v>
      </c>
      <c r="E233" s="36">
        <v>257</v>
      </c>
      <c r="F233" s="36">
        <v>0</v>
      </c>
      <c r="G233" s="36"/>
      <c r="H233" s="36">
        <v>1</v>
      </c>
      <c r="I233" s="36">
        <f t="shared" si="27"/>
        <v>201500</v>
      </c>
      <c r="J233" s="36">
        <f t="shared" si="28"/>
        <v>154200</v>
      </c>
      <c r="K233" s="36">
        <v>154200</v>
      </c>
      <c r="L233" s="36">
        <v>0</v>
      </c>
      <c r="M233" s="36">
        <v>0</v>
      </c>
      <c r="N233" s="36">
        <v>19275</v>
      </c>
      <c r="O233" s="36">
        <f t="shared" si="29"/>
        <v>28025</v>
      </c>
      <c r="P233" s="36">
        <v>19275</v>
      </c>
      <c r="Q233" s="36">
        <v>0</v>
      </c>
      <c r="R233" s="36">
        <v>8750</v>
      </c>
      <c r="S233" s="36">
        <v>0</v>
      </c>
      <c r="T233" s="36">
        <v>149800</v>
      </c>
      <c r="U233" s="36">
        <v>8800</v>
      </c>
      <c r="V233" s="36">
        <v>19300</v>
      </c>
      <c r="W233" s="36">
        <v>121700</v>
      </c>
      <c r="X233" s="36">
        <f t="shared" si="31"/>
        <v>31475</v>
      </c>
      <c r="Y233" s="36">
        <v>19275</v>
      </c>
      <c r="Z233" s="36">
        <v>12200</v>
      </c>
      <c r="AA233" s="60">
        <f t="shared" si="30"/>
        <v>20225</v>
      </c>
      <c r="AB233" s="53">
        <f t="shared" ref="AB233:AB296" si="32">T233+X233+AA233</f>
        <v>201500</v>
      </c>
      <c r="AC233" s="54">
        <f t="shared" ref="AC233:AC296" si="33">AB233-I233</f>
        <v>0</v>
      </c>
    </row>
    <row r="234" spans="1:29">
      <c r="A234" s="51" t="s">
        <v>314</v>
      </c>
      <c r="B234" s="52" t="s">
        <v>315</v>
      </c>
      <c r="C234" s="21" t="s">
        <v>317</v>
      </c>
      <c r="D234" s="21" t="s">
        <v>317</v>
      </c>
      <c r="E234" s="36">
        <v>199</v>
      </c>
      <c r="F234" s="36">
        <v>0</v>
      </c>
      <c r="G234" s="36">
        <v>1</v>
      </c>
      <c r="H234" s="36">
        <v>3</v>
      </c>
      <c r="I234" s="36">
        <f t="shared" si="27"/>
        <v>206250</v>
      </c>
      <c r="J234" s="36">
        <f t="shared" si="28"/>
        <v>120000</v>
      </c>
      <c r="K234" s="36">
        <v>119400</v>
      </c>
      <c r="L234" s="36">
        <v>0</v>
      </c>
      <c r="M234" s="36">
        <v>600</v>
      </c>
      <c r="N234" s="36">
        <v>14925</v>
      </c>
      <c r="O234" s="36">
        <f t="shared" si="29"/>
        <v>71325</v>
      </c>
      <c r="P234" s="36">
        <v>14925</v>
      </c>
      <c r="Q234" s="36">
        <v>0</v>
      </c>
      <c r="R234" s="36">
        <v>26250</v>
      </c>
      <c r="S234" s="36">
        <v>30150</v>
      </c>
      <c r="T234" s="36">
        <v>166100</v>
      </c>
      <c r="U234" s="36">
        <v>26300</v>
      </c>
      <c r="V234" s="36">
        <v>45100</v>
      </c>
      <c r="W234" s="36">
        <v>94700</v>
      </c>
      <c r="X234" s="36">
        <f t="shared" si="31"/>
        <v>24425</v>
      </c>
      <c r="Y234" s="36">
        <v>14925</v>
      </c>
      <c r="Z234" s="36">
        <v>9500</v>
      </c>
      <c r="AA234" s="60">
        <f t="shared" si="30"/>
        <v>15725</v>
      </c>
      <c r="AB234" s="53">
        <f t="shared" si="32"/>
        <v>206250</v>
      </c>
      <c r="AC234" s="54">
        <f t="shared" si="33"/>
        <v>0</v>
      </c>
    </row>
    <row r="235" spans="1:29">
      <c r="A235" s="51" t="s">
        <v>314</v>
      </c>
      <c r="B235" s="52" t="s">
        <v>315</v>
      </c>
      <c r="C235" s="21" t="s">
        <v>318</v>
      </c>
      <c r="D235" s="21" t="s">
        <v>318</v>
      </c>
      <c r="E235" s="36">
        <v>361</v>
      </c>
      <c r="F235" s="36">
        <v>0</v>
      </c>
      <c r="G235" s="36"/>
      <c r="H235" s="36">
        <v>2</v>
      </c>
      <c r="I235" s="36">
        <f t="shared" si="27"/>
        <v>288250</v>
      </c>
      <c r="J235" s="36">
        <f t="shared" si="28"/>
        <v>216600</v>
      </c>
      <c r="K235" s="36">
        <v>216600</v>
      </c>
      <c r="L235" s="36">
        <v>0</v>
      </c>
      <c r="M235" s="36">
        <v>0</v>
      </c>
      <c r="N235" s="36">
        <v>27075</v>
      </c>
      <c r="O235" s="36">
        <f t="shared" si="29"/>
        <v>44575</v>
      </c>
      <c r="P235" s="36">
        <v>27075</v>
      </c>
      <c r="Q235" s="36">
        <v>0</v>
      </c>
      <c r="R235" s="36">
        <v>17500</v>
      </c>
      <c r="S235" s="36">
        <v>0</v>
      </c>
      <c r="T235" s="36">
        <v>215600</v>
      </c>
      <c r="U235" s="36">
        <v>17500</v>
      </c>
      <c r="V235" s="36">
        <v>27100</v>
      </c>
      <c r="W235" s="36">
        <v>171000</v>
      </c>
      <c r="X235" s="36">
        <f t="shared" si="31"/>
        <v>44275</v>
      </c>
      <c r="Y235" s="36">
        <v>27075</v>
      </c>
      <c r="Z235" s="36">
        <v>17200</v>
      </c>
      <c r="AA235" s="60">
        <f t="shared" si="30"/>
        <v>28375</v>
      </c>
      <c r="AB235" s="53">
        <f t="shared" si="32"/>
        <v>288250</v>
      </c>
      <c r="AC235" s="54">
        <f t="shared" si="33"/>
        <v>0</v>
      </c>
    </row>
    <row r="236" spans="1:29">
      <c r="A236" s="51" t="s">
        <v>314</v>
      </c>
      <c r="B236" s="52" t="s">
        <v>315</v>
      </c>
      <c r="C236" s="21" t="s">
        <v>319</v>
      </c>
      <c r="D236" s="21" t="s">
        <v>319</v>
      </c>
      <c r="E236" s="36">
        <v>720</v>
      </c>
      <c r="F236" s="36">
        <v>0</v>
      </c>
      <c r="G236" s="36"/>
      <c r="H236" s="36">
        <v>0</v>
      </c>
      <c r="I236" s="36">
        <f t="shared" si="27"/>
        <v>540000</v>
      </c>
      <c r="J236" s="36">
        <f t="shared" si="28"/>
        <v>432000</v>
      </c>
      <c r="K236" s="36">
        <v>432000</v>
      </c>
      <c r="L236" s="36">
        <v>0</v>
      </c>
      <c r="M236" s="36">
        <v>0</v>
      </c>
      <c r="N236" s="36">
        <v>54000</v>
      </c>
      <c r="O236" s="36">
        <f t="shared" si="29"/>
        <v>54000</v>
      </c>
      <c r="P236" s="36">
        <v>54000</v>
      </c>
      <c r="Q236" s="36">
        <v>0</v>
      </c>
      <c r="R236" s="36">
        <v>0</v>
      </c>
      <c r="S236" s="36">
        <v>0</v>
      </c>
      <c r="T236" s="36">
        <v>395000</v>
      </c>
      <c r="U236" s="36">
        <v>0</v>
      </c>
      <c r="V236" s="36">
        <v>54000</v>
      </c>
      <c r="W236" s="36">
        <v>341000</v>
      </c>
      <c r="X236" s="36">
        <f t="shared" si="31"/>
        <v>88200</v>
      </c>
      <c r="Y236" s="36">
        <v>54000</v>
      </c>
      <c r="Z236" s="36">
        <v>34200</v>
      </c>
      <c r="AA236" s="60">
        <f t="shared" si="30"/>
        <v>56800</v>
      </c>
      <c r="AB236" s="53">
        <f t="shared" si="32"/>
        <v>540000</v>
      </c>
      <c r="AC236" s="54">
        <f t="shared" si="33"/>
        <v>0</v>
      </c>
    </row>
    <row r="237" spans="1:29">
      <c r="A237" s="51" t="s">
        <v>314</v>
      </c>
      <c r="B237" s="52" t="s">
        <v>315</v>
      </c>
      <c r="C237" s="21" t="s">
        <v>320</v>
      </c>
      <c r="D237" s="21" t="s">
        <v>320</v>
      </c>
      <c r="E237" s="36">
        <v>54</v>
      </c>
      <c r="F237" s="36">
        <v>0</v>
      </c>
      <c r="G237" s="36">
        <v>46</v>
      </c>
      <c r="H237" s="36">
        <v>0</v>
      </c>
      <c r="I237" s="36">
        <f t="shared" si="27"/>
        <v>112500</v>
      </c>
      <c r="J237" s="36">
        <f t="shared" si="28"/>
        <v>60000</v>
      </c>
      <c r="K237" s="36">
        <v>32400</v>
      </c>
      <c r="L237" s="36">
        <v>0</v>
      </c>
      <c r="M237" s="36">
        <v>27600</v>
      </c>
      <c r="N237" s="36">
        <v>4050</v>
      </c>
      <c r="O237" s="36">
        <f t="shared" si="29"/>
        <v>48450</v>
      </c>
      <c r="P237" s="36">
        <v>4050</v>
      </c>
      <c r="Q237" s="36">
        <v>0</v>
      </c>
      <c r="R237" s="36">
        <v>0</v>
      </c>
      <c r="S237" s="36">
        <v>44400</v>
      </c>
      <c r="T237" s="36">
        <v>95900</v>
      </c>
      <c r="U237" s="36">
        <v>0</v>
      </c>
      <c r="V237" s="36">
        <v>48500</v>
      </c>
      <c r="W237" s="36">
        <v>47400</v>
      </c>
      <c r="X237" s="36">
        <f t="shared" si="31"/>
        <v>8850</v>
      </c>
      <c r="Y237" s="36">
        <v>4050</v>
      </c>
      <c r="Z237" s="36">
        <v>4800</v>
      </c>
      <c r="AA237" s="60">
        <f t="shared" si="30"/>
        <v>7750</v>
      </c>
      <c r="AB237" s="53">
        <f t="shared" si="32"/>
        <v>112500</v>
      </c>
      <c r="AC237" s="54">
        <f t="shared" si="33"/>
        <v>0</v>
      </c>
    </row>
    <row r="238" spans="1:29">
      <c r="A238" s="51" t="s">
        <v>314</v>
      </c>
      <c r="B238" s="52" t="s">
        <v>315</v>
      </c>
      <c r="C238" s="21" t="s">
        <v>321</v>
      </c>
      <c r="D238" s="21" t="s">
        <v>321</v>
      </c>
      <c r="E238" s="36">
        <v>185</v>
      </c>
      <c r="F238" s="36">
        <v>0</v>
      </c>
      <c r="G238" s="36">
        <v>15</v>
      </c>
      <c r="H238" s="36">
        <v>3</v>
      </c>
      <c r="I238" s="36">
        <f t="shared" si="27"/>
        <v>206250</v>
      </c>
      <c r="J238" s="36">
        <f t="shared" si="28"/>
        <v>120000</v>
      </c>
      <c r="K238" s="36">
        <v>111000</v>
      </c>
      <c r="L238" s="36">
        <v>0</v>
      </c>
      <c r="M238" s="36">
        <v>9000</v>
      </c>
      <c r="N238" s="36">
        <v>13875</v>
      </c>
      <c r="O238" s="36">
        <f t="shared" si="29"/>
        <v>72375</v>
      </c>
      <c r="P238" s="36">
        <v>13875</v>
      </c>
      <c r="Q238" s="36">
        <v>0</v>
      </c>
      <c r="R238" s="36">
        <v>26250</v>
      </c>
      <c r="S238" s="36">
        <v>32250</v>
      </c>
      <c r="T238" s="36">
        <v>167100</v>
      </c>
      <c r="U238" s="36">
        <v>26300</v>
      </c>
      <c r="V238" s="36">
        <v>46100</v>
      </c>
      <c r="W238" s="36">
        <v>94700</v>
      </c>
      <c r="X238" s="36">
        <f t="shared" si="31"/>
        <v>23375</v>
      </c>
      <c r="Y238" s="36">
        <v>13875</v>
      </c>
      <c r="Z238" s="36">
        <v>9500</v>
      </c>
      <c r="AA238" s="60">
        <f t="shared" si="30"/>
        <v>15775</v>
      </c>
      <c r="AB238" s="53">
        <f t="shared" si="32"/>
        <v>206250</v>
      </c>
      <c r="AC238" s="54">
        <f t="shared" si="33"/>
        <v>0</v>
      </c>
    </row>
    <row r="239" spans="1:29">
      <c r="A239" s="51" t="s">
        <v>314</v>
      </c>
      <c r="B239" s="52" t="s">
        <v>315</v>
      </c>
      <c r="C239" s="21" t="s">
        <v>322</v>
      </c>
      <c r="D239" s="21" t="s">
        <v>322</v>
      </c>
      <c r="E239" s="36">
        <v>162</v>
      </c>
      <c r="F239" s="36">
        <v>0</v>
      </c>
      <c r="G239" s="36">
        <v>38</v>
      </c>
      <c r="H239" s="36">
        <v>1</v>
      </c>
      <c r="I239" s="36">
        <f t="shared" si="27"/>
        <v>188750</v>
      </c>
      <c r="J239" s="36">
        <f t="shared" si="28"/>
        <v>120000</v>
      </c>
      <c r="K239" s="36">
        <v>97200</v>
      </c>
      <c r="L239" s="36">
        <v>0</v>
      </c>
      <c r="M239" s="36">
        <v>22800</v>
      </c>
      <c r="N239" s="36">
        <v>12150</v>
      </c>
      <c r="O239" s="36">
        <f t="shared" si="29"/>
        <v>56600</v>
      </c>
      <c r="P239" s="36">
        <v>12150</v>
      </c>
      <c r="Q239" s="36">
        <v>0</v>
      </c>
      <c r="R239" s="36">
        <v>8750</v>
      </c>
      <c r="S239" s="36">
        <v>35700</v>
      </c>
      <c r="T239" s="36">
        <v>151400</v>
      </c>
      <c r="U239" s="36">
        <v>8800</v>
      </c>
      <c r="V239" s="36">
        <v>47900</v>
      </c>
      <c r="W239" s="36">
        <v>94700</v>
      </c>
      <c r="X239" s="36">
        <f t="shared" si="31"/>
        <v>21650</v>
      </c>
      <c r="Y239" s="36">
        <v>12150</v>
      </c>
      <c r="Z239" s="36">
        <v>9500</v>
      </c>
      <c r="AA239" s="60">
        <f t="shared" si="30"/>
        <v>15700</v>
      </c>
      <c r="AB239" s="53">
        <f t="shared" si="32"/>
        <v>188750</v>
      </c>
      <c r="AC239" s="54">
        <f t="shared" si="33"/>
        <v>0</v>
      </c>
    </row>
    <row r="240" spans="1:29">
      <c r="A240" s="51" t="s">
        <v>314</v>
      </c>
      <c r="B240" s="52" t="s">
        <v>315</v>
      </c>
      <c r="C240" s="21" t="s">
        <v>323</v>
      </c>
      <c r="D240" s="21" t="s">
        <v>323</v>
      </c>
      <c r="E240" s="36">
        <v>170</v>
      </c>
      <c r="F240" s="36">
        <v>0</v>
      </c>
      <c r="G240" s="36">
        <v>30</v>
      </c>
      <c r="H240" s="36">
        <v>1</v>
      </c>
      <c r="I240" s="36">
        <f t="shared" si="27"/>
        <v>188750</v>
      </c>
      <c r="J240" s="36">
        <f t="shared" si="28"/>
        <v>120000</v>
      </c>
      <c r="K240" s="36">
        <v>102000</v>
      </c>
      <c r="L240" s="36">
        <v>0</v>
      </c>
      <c r="M240" s="36">
        <v>18000</v>
      </c>
      <c r="N240" s="36">
        <v>12750</v>
      </c>
      <c r="O240" s="36">
        <f t="shared" si="29"/>
        <v>56000</v>
      </c>
      <c r="P240" s="36">
        <v>12750</v>
      </c>
      <c r="Q240" s="36">
        <v>0</v>
      </c>
      <c r="R240" s="36">
        <v>8750</v>
      </c>
      <c r="S240" s="36">
        <v>34500</v>
      </c>
      <c r="T240" s="36">
        <v>150800</v>
      </c>
      <c r="U240" s="36">
        <v>8800</v>
      </c>
      <c r="V240" s="36">
        <v>47300</v>
      </c>
      <c r="W240" s="36">
        <v>94700</v>
      </c>
      <c r="X240" s="36">
        <f t="shared" si="31"/>
        <v>22250</v>
      </c>
      <c r="Y240" s="36">
        <v>12750</v>
      </c>
      <c r="Z240" s="36">
        <v>9500</v>
      </c>
      <c r="AA240" s="60">
        <f t="shared" si="30"/>
        <v>15700</v>
      </c>
      <c r="AB240" s="53">
        <f t="shared" si="32"/>
        <v>188750</v>
      </c>
      <c r="AC240" s="54">
        <f t="shared" si="33"/>
        <v>0</v>
      </c>
    </row>
    <row r="241" s="40" customFormat="1" ht="15" spans="1:29">
      <c r="A241" s="62" t="e">
        <v>#N/A</v>
      </c>
      <c r="B241" s="63"/>
      <c r="C241" s="57" t="s">
        <v>324</v>
      </c>
      <c r="D241" s="57" t="s">
        <v>324</v>
      </c>
      <c r="E241" s="58">
        <f>SUM(E242:E253)</f>
        <v>6405</v>
      </c>
      <c r="F241" s="58">
        <f>SUM(F242:F253)</f>
        <v>0</v>
      </c>
      <c r="G241" s="58">
        <f>SUM(G242:G253)</f>
        <v>161</v>
      </c>
      <c r="H241" s="58">
        <f>SUM(H242:H253)</f>
        <v>28</v>
      </c>
      <c r="I241" s="58">
        <f t="shared" si="27"/>
        <v>5267000</v>
      </c>
      <c r="J241" s="58">
        <f t="shared" si="28"/>
        <v>3939600</v>
      </c>
      <c r="K241" s="58">
        <v>3843000</v>
      </c>
      <c r="L241" s="58">
        <v>0</v>
      </c>
      <c r="M241" s="58">
        <v>96600</v>
      </c>
      <c r="N241" s="58">
        <v>480375</v>
      </c>
      <c r="O241" s="58">
        <f t="shared" si="29"/>
        <v>847025</v>
      </c>
      <c r="P241" s="58">
        <v>480375</v>
      </c>
      <c r="Q241" s="58">
        <v>0</v>
      </c>
      <c r="R241" s="58">
        <v>245000</v>
      </c>
      <c r="S241" s="58">
        <v>121650</v>
      </c>
      <c r="T241" s="58">
        <v>3956800</v>
      </c>
      <c r="U241" s="58">
        <v>245300</v>
      </c>
      <c r="V241" s="58">
        <v>602100</v>
      </c>
      <c r="W241" s="58">
        <v>3109400</v>
      </c>
      <c r="X241" s="58">
        <f>SUM(X242:X253)</f>
        <v>822075</v>
      </c>
      <c r="Y241" s="58">
        <v>480375</v>
      </c>
      <c r="Z241" s="58">
        <v>341700</v>
      </c>
      <c r="AA241" s="64">
        <f t="shared" si="30"/>
        <v>488125</v>
      </c>
      <c r="AB241" s="65">
        <f t="shared" si="32"/>
        <v>5267000</v>
      </c>
      <c r="AC241" s="66">
        <f t="shared" si="33"/>
        <v>0</v>
      </c>
    </row>
    <row r="242" spans="1:29">
      <c r="A242" s="51" t="s">
        <v>325</v>
      </c>
      <c r="B242" s="52" t="s">
        <v>326</v>
      </c>
      <c r="C242" s="21" t="s">
        <v>326</v>
      </c>
      <c r="D242" s="21" t="s">
        <v>326</v>
      </c>
      <c r="E242" s="36">
        <v>1467</v>
      </c>
      <c r="F242" s="36">
        <v>0</v>
      </c>
      <c r="G242" s="36"/>
      <c r="H242" s="36">
        <v>5</v>
      </c>
      <c r="I242" s="36">
        <f t="shared" si="27"/>
        <v>1144000</v>
      </c>
      <c r="J242" s="36">
        <f t="shared" si="28"/>
        <v>880200</v>
      </c>
      <c r="K242" s="36">
        <v>880200</v>
      </c>
      <c r="L242" s="36">
        <v>0</v>
      </c>
      <c r="M242" s="36">
        <v>0</v>
      </c>
      <c r="N242" s="36">
        <v>110025</v>
      </c>
      <c r="O242" s="36">
        <f t="shared" si="29"/>
        <v>153775</v>
      </c>
      <c r="P242" s="36">
        <v>110025</v>
      </c>
      <c r="Q242" s="36">
        <v>0</v>
      </c>
      <c r="R242" s="36">
        <v>43750</v>
      </c>
      <c r="S242" s="36">
        <v>0</v>
      </c>
      <c r="T242" s="36">
        <v>848500</v>
      </c>
      <c r="U242" s="36">
        <v>43800</v>
      </c>
      <c r="V242" s="36">
        <v>110000</v>
      </c>
      <c r="W242" s="36">
        <v>694700</v>
      </c>
      <c r="X242" s="36">
        <f t="shared" si="31"/>
        <v>209425</v>
      </c>
      <c r="Y242" s="36">
        <v>110025</v>
      </c>
      <c r="Z242" s="36">
        <v>99400</v>
      </c>
      <c r="AA242" s="60">
        <f t="shared" si="30"/>
        <v>86075</v>
      </c>
      <c r="AB242" s="53">
        <f t="shared" si="32"/>
        <v>1144000</v>
      </c>
      <c r="AC242" s="54">
        <f t="shared" si="33"/>
        <v>0</v>
      </c>
    </row>
    <row r="243" spans="1:29">
      <c r="A243" s="51" t="s">
        <v>325</v>
      </c>
      <c r="B243" s="52" t="s">
        <v>326</v>
      </c>
      <c r="C243" s="21" t="s">
        <v>327</v>
      </c>
      <c r="D243" s="21" t="s">
        <v>327</v>
      </c>
      <c r="E243" s="36">
        <v>760</v>
      </c>
      <c r="F243" s="36">
        <v>0</v>
      </c>
      <c r="G243" s="36"/>
      <c r="H243" s="36">
        <v>6</v>
      </c>
      <c r="I243" s="36">
        <f t="shared" si="27"/>
        <v>622500</v>
      </c>
      <c r="J243" s="36">
        <f t="shared" si="28"/>
        <v>456000</v>
      </c>
      <c r="K243" s="36">
        <v>456000</v>
      </c>
      <c r="L243" s="36">
        <v>0</v>
      </c>
      <c r="M243" s="36">
        <v>0</v>
      </c>
      <c r="N243" s="36">
        <v>57000</v>
      </c>
      <c r="O243" s="36">
        <f t="shared" si="29"/>
        <v>109500</v>
      </c>
      <c r="P243" s="36">
        <v>57000</v>
      </c>
      <c r="Q243" s="36">
        <v>0</v>
      </c>
      <c r="R243" s="36">
        <v>52500</v>
      </c>
      <c r="S243" s="36">
        <v>0</v>
      </c>
      <c r="T243" s="36">
        <v>469400</v>
      </c>
      <c r="U243" s="36">
        <v>52500</v>
      </c>
      <c r="V243" s="36">
        <v>57000</v>
      </c>
      <c r="W243" s="36">
        <v>359900</v>
      </c>
      <c r="X243" s="36">
        <f t="shared" si="31"/>
        <v>93100</v>
      </c>
      <c r="Y243" s="36">
        <v>57000</v>
      </c>
      <c r="Z243" s="36">
        <v>36100</v>
      </c>
      <c r="AA243" s="60">
        <f t="shared" si="30"/>
        <v>60000</v>
      </c>
      <c r="AB243" s="53">
        <f t="shared" si="32"/>
        <v>622500</v>
      </c>
      <c r="AC243" s="54">
        <f t="shared" si="33"/>
        <v>0</v>
      </c>
    </row>
    <row r="244" spans="1:29">
      <c r="A244" s="51" t="s">
        <v>325</v>
      </c>
      <c r="B244" s="52" t="s">
        <v>326</v>
      </c>
      <c r="C244" s="21" t="s">
        <v>328</v>
      </c>
      <c r="D244" s="21" t="s">
        <v>328</v>
      </c>
      <c r="E244" s="36">
        <v>277</v>
      </c>
      <c r="F244" s="36">
        <v>0</v>
      </c>
      <c r="G244" s="36"/>
      <c r="H244" s="36">
        <v>1</v>
      </c>
      <c r="I244" s="36">
        <f t="shared" si="27"/>
        <v>216500</v>
      </c>
      <c r="J244" s="36">
        <f t="shared" si="28"/>
        <v>166200</v>
      </c>
      <c r="K244" s="36">
        <v>166200</v>
      </c>
      <c r="L244" s="36">
        <v>0</v>
      </c>
      <c r="M244" s="36">
        <v>0</v>
      </c>
      <c r="N244" s="36">
        <v>20775</v>
      </c>
      <c r="O244" s="36">
        <f t="shared" si="29"/>
        <v>29525</v>
      </c>
      <c r="P244" s="36">
        <v>20775</v>
      </c>
      <c r="Q244" s="36">
        <v>0</v>
      </c>
      <c r="R244" s="36">
        <v>8750</v>
      </c>
      <c r="S244" s="36">
        <v>0</v>
      </c>
      <c r="T244" s="36">
        <v>160800</v>
      </c>
      <c r="U244" s="36">
        <v>8800</v>
      </c>
      <c r="V244" s="36">
        <v>20800</v>
      </c>
      <c r="W244" s="36">
        <v>131200</v>
      </c>
      <c r="X244" s="36">
        <f t="shared" si="31"/>
        <v>33975</v>
      </c>
      <c r="Y244" s="36">
        <v>20775</v>
      </c>
      <c r="Z244" s="36">
        <v>13200</v>
      </c>
      <c r="AA244" s="60">
        <f t="shared" si="30"/>
        <v>21725</v>
      </c>
      <c r="AB244" s="53">
        <f t="shared" si="32"/>
        <v>216500</v>
      </c>
      <c r="AC244" s="54">
        <f t="shared" si="33"/>
        <v>0</v>
      </c>
    </row>
    <row r="245" spans="1:29">
      <c r="A245" s="51" t="s">
        <v>325</v>
      </c>
      <c r="B245" s="52" t="s">
        <v>326</v>
      </c>
      <c r="C245" s="21" t="s">
        <v>329</v>
      </c>
      <c r="D245" s="21" t="s">
        <v>329</v>
      </c>
      <c r="E245" s="36">
        <v>1566</v>
      </c>
      <c r="F245" s="36">
        <v>0</v>
      </c>
      <c r="G245" s="36"/>
      <c r="H245" s="36">
        <v>4</v>
      </c>
      <c r="I245" s="36">
        <f t="shared" si="27"/>
        <v>1209500</v>
      </c>
      <c r="J245" s="36">
        <f t="shared" si="28"/>
        <v>939600</v>
      </c>
      <c r="K245" s="36">
        <v>939600</v>
      </c>
      <c r="L245" s="36">
        <v>0</v>
      </c>
      <c r="M245" s="36">
        <v>0</v>
      </c>
      <c r="N245" s="36">
        <v>117450</v>
      </c>
      <c r="O245" s="36">
        <f t="shared" si="29"/>
        <v>152450</v>
      </c>
      <c r="P245" s="36">
        <v>117450</v>
      </c>
      <c r="Q245" s="36">
        <v>0</v>
      </c>
      <c r="R245" s="36">
        <v>35000</v>
      </c>
      <c r="S245" s="36">
        <v>0</v>
      </c>
      <c r="T245" s="36">
        <v>894100</v>
      </c>
      <c r="U245" s="36">
        <v>35000</v>
      </c>
      <c r="V245" s="36">
        <v>117500</v>
      </c>
      <c r="W245" s="36">
        <v>741600</v>
      </c>
      <c r="X245" s="36">
        <f t="shared" si="31"/>
        <v>191850</v>
      </c>
      <c r="Y245" s="36">
        <v>117450</v>
      </c>
      <c r="Z245" s="36">
        <v>74400</v>
      </c>
      <c r="AA245" s="60">
        <f t="shared" si="30"/>
        <v>123550</v>
      </c>
      <c r="AB245" s="53">
        <f t="shared" si="32"/>
        <v>1209500</v>
      </c>
      <c r="AC245" s="54">
        <f t="shared" si="33"/>
        <v>0</v>
      </c>
    </row>
    <row r="246" spans="1:29">
      <c r="A246" s="51" t="s">
        <v>325</v>
      </c>
      <c r="B246" s="52" t="s">
        <v>326</v>
      </c>
      <c r="C246" s="21" t="s">
        <v>330</v>
      </c>
      <c r="D246" s="21" t="s">
        <v>330</v>
      </c>
      <c r="E246" s="36">
        <v>377</v>
      </c>
      <c r="F246" s="36">
        <v>0</v>
      </c>
      <c r="G246" s="36"/>
      <c r="H246" s="36">
        <v>3</v>
      </c>
      <c r="I246" s="36">
        <f t="shared" si="27"/>
        <v>309000</v>
      </c>
      <c r="J246" s="36">
        <f t="shared" si="28"/>
        <v>226200</v>
      </c>
      <c r="K246" s="36">
        <v>226200</v>
      </c>
      <c r="L246" s="36">
        <v>0</v>
      </c>
      <c r="M246" s="36">
        <v>0</v>
      </c>
      <c r="N246" s="36">
        <v>28275</v>
      </c>
      <c r="O246" s="36">
        <f t="shared" si="29"/>
        <v>54525</v>
      </c>
      <c r="P246" s="36">
        <v>28275</v>
      </c>
      <c r="Q246" s="36">
        <v>0</v>
      </c>
      <c r="R246" s="36">
        <v>26250</v>
      </c>
      <c r="S246" s="36">
        <v>0</v>
      </c>
      <c r="T246" s="36">
        <v>233100</v>
      </c>
      <c r="U246" s="36">
        <v>26300</v>
      </c>
      <c r="V246" s="36">
        <v>28300</v>
      </c>
      <c r="W246" s="36">
        <v>178500</v>
      </c>
      <c r="X246" s="36">
        <f t="shared" si="31"/>
        <v>46175</v>
      </c>
      <c r="Y246" s="36">
        <v>28275</v>
      </c>
      <c r="Z246" s="36">
        <v>17900</v>
      </c>
      <c r="AA246" s="60">
        <f t="shared" si="30"/>
        <v>29725</v>
      </c>
      <c r="AB246" s="53">
        <f t="shared" si="32"/>
        <v>309000</v>
      </c>
      <c r="AC246" s="54">
        <f t="shared" si="33"/>
        <v>0</v>
      </c>
    </row>
    <row r="247" spans="1:29">
      <c r="A247" s="51" t="s">
        <v>325</v>
      </c>
      <c r="B247" s="52" t="s">
        <v>326</v>
      </c>
      <c r="C247" s="21" t="s">
        <v>331</v>
      </c>
      <c r="D247" s="21" t="s">
        <v>331</v>
      </c>
      <c r="E247" s="36">
        <v>651</v>
      </c>
      <c r="F247" s="36">
        <v>0</v>
      </c>
      <c r="G247" s="36"/>
      <c r="H247" s="36">
        <v>2</v>
      </c>
      <c r="I247" s="36">
        <f t="shared" si="27"/>
        <v>505750</v>
      </c>
      <c r="J247" s="36">
        <f t="shared" si="28"/>
        <v>390600</v>
      </c>
      <c r="K247" s="36">
        <v>390600</v>
      </c>
      <c r="L247" s="36">
        <v>0</v>
      </c>
      <c r="M247" s="36">
        <v>0</v>
      </c>
      <c r="N247" s="36">
        <v>48825</v>
      </c>
      <c r="O247" s="36">
        <f t="shared" si="29"/>
        <v>66325</v>
      </c>
      <c r="P247" s="36">
        <v>48825</v>
      </c>
      <c r="Q247" s="36">
        <v>0</v>
      </c>
      <c r="R247" s="36">
        <v>17500</v>
      </c>
      <c r="S247" s="36">
        <v>0</v>
      </c>
      <c r="T247" s="36">
        <v>374600</v>
      </c>
      <c r="U247" s="36">
        <v>17500</v>
      </c>
      <c r="V247" s="36">
        <v>48800</v>
      </c>
      <c r="W247" s="36">
        <v>308300</v>
      </c>
      <c r="X247" s="36">
        <f t="shared" si="31"/>
        <v>79725</v>
      </c>
      <c r="Y247" s="36">
        <v>48825</v>
      </c>
      <c r="Z247" s="36">
        <v>30900</v>
      </c>
      <c r="AA247" s="60">
        <f t="shared" si="30"/>
        <v>51425</v>
      </c>
      <c r="AB247" s="53">
        <f t="shared" si="32"/>
        <v>505750</v>
      </c>
      <c r="AC247" s="54">
        <f t="shared" si="33"/>
        <v>0</v>
      </c>
    </row>
    <row r="248" spans="1:29">
      <c r="A248" s="51" t="s">
        <v>325</v>
      </c>
      <c r="B248" s="52" t="s">
        <v>326</v>
      </c>
      <c r="C248" s="21" t="s">
        <v>332</v>
      </c>
      <c r="D248" s="21" t="s">
        <v>332</v>
      </c>
      <c r="E248" s="36">
        <v>275</v>
      </c>
      <c r="F248" s="36">
        <v>0</v>
      </c>
      <c r="G248" s="36"/>
      <c r="H248" s="36">
        <v>2</v>
      </c>
      <c r="I248" s="36">
        <f t="shared" si="27"/>
        <v>223750</v>
      </c>
      <c r="J248" s="36">
        <f t="shared" si="28"/>
        <v>165000</v>
      </c>
      <c r="K248" s="36">
        <v>165000</v>
      </c>
      <c r="L248" s="36">
        <v>0</v>
      </c>
      <c r="M248" s="36">
        <v>0</v>
      </c>
      <c r="N248" s="36">
        <v>20625</v>
      </c>
      <c r="O248" s="36">
        <f t="shared" si="29"/>
        <v>38125</v>
      </c>
      <c r="P248" s="36">
        <v>20625</v>
      </c>
      <c r="Q248" s="36">
        <v>0</v>
      </c>
      <c r="R248" s="36">
        <v>17500</v>
      </c>
      <c r="S248" s="36">
        <v>0</v>
      </c>
      <c r="T248" s="36">
        <v>168300</v>
      </c>
      <c r="U248" s="36">
        <v>17500</v>
      </c>
      <c r="V248" s="36">
        <v>20600</v>
      </c>
      <c r="W248" s="36">
        <v>130200</v>
      </c>
      <c r="X248" s="36">
        <f t="shared" si="31"/>
        <v>33725</v>
      </c>
      <c r="Y248" s="36">
        <v>20625</v>
      </c>
      <c r="Z248" s="36">
        <v>13100</v>
      </c>
      <c r="AA248" s="60">
        <f t="shared" si="30"/>
        <v>21725</v>
      </c>
      <c r="AB248" s="53">
        <f t="shared" si="32"/>
        <v>223750</v>
      </c>
      <c r="AC248" s="54">
        <f t="shared" si="33"/>
        <v>0</v>
      </c>
    </row>
    <row r="249" spans="1:29">
      <c r="A249" s="51" t="s">
        <v>325</v>
      </c>
      <c r="B249" s="52" t="s">
        <v>326</v>
      </c>
      <c r="C249" s="21" t="s">
        <v>333</v>
      </c>
      <c r="D249" s="21" t="s">
        <v>333</v>
      </c>
      <c r="E249" s="36">
        <v>137</v>
      </c>
      <c r="F249" s="36">
        <v>0</v>
      </c>
      <c r="G249" s="36">
        <v>63</v>
      </c>
      <c r="H249" s="36">
        <v>0</v>
      </c>
      <c r="I249" s="36">
        <f t="shared" si="27"/>
        <v>180000</v>
      </c>
      <c r="J249" s="36">
        <f t="shared" si="28"/>
        <v>120000</v>
      </c>
      <c r="K249" s="36">
        <v>82200</v>
      </c>
      <c r="L249" s="36">
        <v>0</v>
      </c>
      <c r="M249" s="36">
        <v>37800</v>
      </c>
      <c r="N249" s="36">
        <v>10275</v>
      </c>
      <c r="O249" s="36">
        <f t="shared" si="29"/>
        <v>49725</v>
      </c>
      <c r="P249" s="36">
        <v>10275</v>
      </c>
      <c r="Q249" s="36">
        <v>0</v>
      </c>
      <c r="R249" s="36">
        <v>0</v>
      </c>
      <c r="S249" s="36">
        <v>39450</v>
      </c>
      <c r="T249" s="36">
        <v>144400</v>
      </c>
      <c r="U249" s="36">
        <v>0</v>
      </c>
      <c r="V249" s="36">
        <v>49700</v>
      </c>
      <c r="W249" s="36">
        <v>94700</v>
      </c>
      <c r="X249" s="36">
        <f t="shared" si="31"/>
        <v>19775</v>
      </c>
      <c r="Y249" s="36">
        <v>10275</v>
      </c>
      <c r="Z249" s="36">
        <v>9500</v>
      </c>
      <c r="AA249" s="60">
        <f t="shared" si="30"/>
        <v>15825</v>
      </c>
      <c r="AB249" s="53">
        <f t="shared" si="32"/>
        <v>180000</v>
      </c>
      <c r="AC249" s="54">
        <f t="shared" si="33"/>
        <v>0</v>
      </c>
    </row>
    <row r="250" spans="1:29">
      <c r="A250" s="51" t="s">
        <v>325</v>
      </c>
      <c r="B250" s="52" t="s">
        <v>326</v>
      </c>
      <c r="C250" s="21" t="s">
        <v>334</v>
      </c>
      <c r="D250" s="21" t="s">
        <v>334</v>
      </c>
      <c r="E250" s="36">
        <v>440</v>
      </c>
      <c r="F250" s="36">
        <v>0</v>
      </c>
      <c r="G250" s="36"/>
      <c r="H250" s="36">
        <v>1</v>
      </c>
      <c r="I250" s="36">
        <f t="shared" si="27"/>
        <v>338750</v>
      </c>
      <c r="J250" s="36">
        <f t="shared" si="28"/>
        <v>264000</v>
      </c>
      <c r="K250" s="36">
        <v>264000</v>
      </c>
      <c r="L250" s="36">
        <v>0</v>
      </c>
      <c r="M250" s="36">
        <v>0</v>
      </c>
      <c r="N250" s="36">
        <v>33000</v>
      </c>
      <c r="O250" s="36">
        <f t="shared" si="29"/>
        <v>41750</v>
      </c>
      <c r="P250" s="36">
        <v>33000</v>
      </c>
      <c r="Q250" s="36">
        <v>0</v>
      </c>
      <c r="R250" s="36">
        <v>8750</v>
      </c>
      <c r="S250" s="36">
        <v>0</v>
      </c>
      <c r="T250" s="36">
        <v>250200</v>
      </c>
      <c r="U250" s="36">
        <v>8800</v>
      </c>
      <c r="V250" s="36">
        <v>33000</v>
      </c>
      <c r="W250" s="36">
        <v>208400</v>
      </c>
      <c r="X250" s="36">
        <f t="shared" si="31"/>
        <v>53900</v>
      </c>
      <c r="Y250" s="36">
        <v>33000</v>
      </c>
      <c r="Z250" s="36">
        <v>20900</v>
      </c>
      <c r="AA250" s="60">
        <f t="shared" si="30"/>
        <v>34650</v>
      </c>
      <c r="AB250" s="53">
        <f t="shared" si="32"/>
        <v>338750</v>
      </c>
      <c r="AC250" s="54">
        <f t="shared" si="33"/>
        <v>0</v>
      </c>
    </row>
    <row r="251" spans="1:29">
      <c r="A251" s="51" t="s">
        <v>325</v>
      </c>
      <c r="B251" s="52" t="s">
        <v>326</v>
      </c>
      <c r="C251" s="21" t="s">
        <v>335</v>
      </c>
      <c r="D251" s="21" t="s">
        <v>335</v>
      </c>
      <c r="E251" s="36">
        <v>253</v>
      </c>
      <c r="F251" s="36">
        <v>0</v>
      </c>
      <c r="G251" s="36"/>
      <c r="H251" s="36">
        <v>1</v>
      </c>
      <c r="I251" s="36">
        <f t="shared" si="27"/>
        <v>198500</v>
      </c>
      <c r="J251" s="36">
        <f t="shared" si="28"/>
        <v>151800</v>
      </c>
      <c r="K251" s="36">
        <v>151800</v>
      </c>
      <c r="L251" s="36">
        <v>0</v>
      </c>
      <c r="M251" s="36">
        <v>0</v>
      </c>
      <c r="N251" s="36">
        <v>18975</v>
      </c>
      <c r="O251" s="36">
        <f t="shared" si="29"/>
        <v>27725</v>
      </c>
      <c r="P251" s="36">
        <v>18975</v>
      </c>
      <c r="Q251" s="36">
        <v>0</v>
      </c>
      <c r="R251" s="36">
        <v>8750</v>
      </c>
      <c r="S251" s="36">
        <v>0</v>
      </c>
      <c r="T251" s="36">
        <v>147600</v>
      </c>
      <c r="U251" s="36">
        <v>8800</v>
      </c>
      <c r="V251" s="36">
        <v>19000</v>
      </c>
      <c r="W251" s="36">
        <v>119800</v>
      </c>
      <c r="X251" s="36">
        <f t="shared" si="31"/>
        <v>30975</v>
      </c>
      <c r="Y251" s="36">
        <v>18975</v>
      </c>
      <c r="Z251" s="36">
        <v>12000</v>
      </c>
      <c r="AA251" s="60">
        <f t="shared" si="30"/>
        <v>19925</v>
      </c>
      <c r="AB251" s="53">
        <f t="shared" si="32"/>
        <v>198500</v>
      </c>
      <c r="AC251" s="54">
        <f t="shared" si="33"/>
        <v>0</v>
      </c>
    </row>
    <row r="252" spans="1:29">
      <c r="A252" s="51" t="s">
        <v>325</v>
      </c>
      <c r="B252" s="52" t="s">
        <v>326</v>
      </c>
      <c r="C252" s="21" t="s">
        <v>336</v>
      </c>
      <c r="D252" s="21" t="s">
        <v>336</v>
      </c>
      <c r="E252" s="36">
        <v>99</v>
      </c>
      <c r="F252" s="36">
        <v>0</v>
      </c>
      <c r="G252" s="36">
        <v>1</v>
      </c>
      <c r="H252" s="36">
        <v>0</v>
      </c>
      <c r="I252" s="36">
        <f t="shared" si="27"/>
        <v>112500</v>
      </c>
      <c r="J252" s="36">
        <f t="shared" si="28"/>
        <v>60000</v>
      </c>
      <c r="K252" s="36">
        <v>59400</v>
      </c>
      <c r="L252" s="36">
        <v>0</v>
      </c>
      <c r="M252" s="36">
        <v>600</v>
      </c>
      <c r="N252" s="36">
        <v>7425</v>
      </c>
      <c r="O252" s="36">
        <f t="shared" si="29"/>
        <v>45075</v>
      </c>
      <c r="P252" s="36">
        <v>7425</v>
      </c>
      <c r="Q252" s="36">
        <v>0</v>
      </c>
      <c r="R252" s="36">
        <v>0</v>
      </c>
      <c r="S252" s="36">
        <v>37650</v>
      </c>
      <c r="T252" s="36">
        <v>92500</v>
      </c>
      <c r="U252" s="36">
        <v>0</v>
      </c>
      <c r="V252" s="36">
        <v>45100</v>
      </c>
      <c r="W252" s="36">
        <v>47400</v>
      </c>
      <c r="X252" s="36">
        <f t="shared" si="31"/>
        <v>12225</v>
      </c>
      <c r="Y252" s="36">
        <v>7425</v>
      </c>
      <c r="Z252" s="36">
        <v>4800</v>
      </c>
      <c r="AA252" s="60">
        <f t="shared" si="30"/>
        <v>7775</v>
      </c>
      <c r="AB252" s="53">
        <f t="shared" si="32"/>
        <v>112500</v>
      </c>
      <c r="AC252" s="54">
        <f t="shared" si="33"/>
        <v>0</v>
      </c>
    </row>
    <row r="253" spans="1:29">
      <c r="A253" s="51" t="s">
        <v>325</v>
      </c>
      <c r="B253" s="52" t="s">
        <v>326</v>
      </c>
      <c r="C253" s="21" t="s">
        <v>337</v>
      </c>
      <c r="D253" s="21" t="s">
        <v>337</v>
      </c>
      <c r="E253" s="36">
        <v>103</v>
      </c>
      <c r="F253" s="36">
        <v>0</v>
      </c>
      <c r="G253" s="36">
        <v>97</v>
      </c>
      <c r="H253" s="36">
        <v>3</v>
      </c>
      <c r="I253" s="36">
        <f t="shared" si="27"/>
        <v>206250</v>
      </c>
      <c r="J253" s="36">
        <f t="shared" si="28"/>
        <v>120000</v>
      </c>
      <c r="K253" s="36">
        <v>61800</v>
      </c>
      <c r="L253" s="36">
        <v>0</v>
      </c>
      <c r="M253" s="36">
        <v>58200</v>
      </c>
      <c r="N253" s="36">
        <v>7725</v>
      </c>
      <c r="O253" s="36">
        <f t="shared" si="29"/>
        <v>78525</v>
      </c>
      <c r="P253" s="36">
        <v>7725</v>
      </c>
      <c r="Q253" s="36">
        <v>0</v>
      </c>
      <c r="R253" s="36">
        <v>26250</v>
      </c>
      <c r="S253" s="36">
        <v>44550</v>
      </c>
      <c r="T253" s="36">
        <v>173300</v>
      </c>
      <c r="U253" s="36">
        <v>26300</v>
      </c>
      <c r="V253" s="36">
        <v>52300</v>
      </c>
      <c r="W253" s="36">
        <v>94700</v>
      </c>
      <c r="X253" s="36">
        <f t="shared" si="31"/>
        <v>17225</v>
      </c>
      <c r="Y253" s="36">
        <v>7725</v>
      </c>
      <c r="Z253" s="36">
        <v>9500</v>
      </c>
      <c r="AA253" s="60">
        <f t="shared" si="30"/>
        <v>15725</v>
      </c>
      <c r="AB253" s="53">
        <f t="shared" si="32"/>
        <v>206250</v>
      </c>
      <c r="AC253" s="54">
        <f t="shared" si="33"/>
        <v>0</v>
      </c>
    </row>
    <row r="254" s="40" customFormat="1" spans="1:29">
      <c r="A254" s="62" t="e">
        <v>#N/A</v>
      </c>
      <c r="B254" s="67"/>
      <c r="C254" s="57" t="s">
        <v>338</v>
      </c>
      <c r="D254" s="57" t="s">
        <v>338</v>
      </c>
      <c r="E254" s="58">
        <f>SUM(E255:E271)</f>
        <v>7334</v>
      </c>
      <c r="F254" s="58">
        <f>SUM(F255:F271)</f>
        <v>0</v>
      </c>
      <c r="G254" s="58">
        <f>SUM(G255:G271)</f>
        <v>101</v>
      </c>
      <c r="H254" s="58">
        <f>SUM(H255:H271)</f>
        <v>27</v>
      </c>
      <c r="I254" s="58">
        <f t="shared" si="27"/>
        <v>5872500</v>
      </c>
      <c r="J254" s="58">
        <f t="shared" si="28"/>
        <v>4461000</v>
      </c>
      <c r="K254" s="58">
        <v>4400400</v>
      </c>
      <c r="L254" s="58">
        <v>0</v>
      </c>
      <c r="M254" s="58">
        <v>60600</v>
      </c>
      <c r="N254" s="58">
        <v>550050</v>
      </c>
      <c r="O254" s="58">
        <f t="shared" si="29"/>
        <v>861450</v>
      </c>
      <c r="P254" s="58">
        <v>550050</v>
      </c>
      <c r="Q254" s="58">
        <v>0</v>
      </c>
      <c r="R254" s="58">
        <v>236250</v>
      </c>
      <c r="S254" s="58">
        <v>75150</v>
      </c>
      <c r="T254" s="58">
        <v>4382900</v>
      </c>
      <c r="U254" s="58">
        <v>236600</v>
      </c>
      <c r="V254" s="58">
        <v>625300</v>
      </c>
      <c r="W254" s="58">
        <v>3521000</v>
      </c>
      <c r="X254" s="58">
        <f>SUM(X255:X271)</f>
        <v>937250</v>
      </c>
      <c r="Y254" s="58">
        <v>550050</v>
      </c>
      <c r="Z254" s="58">
        <v>387200</v>
      </c>
      <c r="AA254" s="64">
        <f t="shared" si="30"/>
        <v>552350</v>
      </c>
      <c r="AB254" s="65">
        <f t="shared" si="32"/>
        <v>5872500</v>
      </c>
      <c r="AC254" s="66">
        <f t="shared" si="33"/>
        <v>0</v>
      </c>
    </row>
    <row r="255" spans="1:29">
      <c r="A255" s="51" t="s">
        <v>339</v>
      </c>
      <c r="B255" s="52" t="s">
        <v>340</v>
      </c>
      <c r="C255" s="21" t="s">
        <v>340</v>
      </c>
      <c r="D255" s="21" t="s">
        <v>340</v>
      </c>
      <c r="E255" s="36">
        <v>1411</v>
      </c>
      <c r="F255" s="36">
        <v>0</v>
      </c>
      <c r="G255" s="36"/>
      <c r="H255" s="36">
        <v>6</v>
      </c>
      <c r="I255" s="36">
        <f t="shared" si="27"/>
        <v>1110750</v>
      </c>
      <c r="J255" s="36">
        <f t="shared" si="28"/>
        <v>846600</v>
      </c>
      <c r="K255" s="36">
        <v>846600</v>
      </c>
      <c r="L255" s="36">
        <v>0</v>
      </c>
      <c r="M255" s="36">
        <v>0</v>
      </c>
      <c r="N255" s="36">
        <v>105825</v>
      </c>
      <c r="O255" s="36">
        <f t="shared" si="29"/>
        <v>158325</v>
      </c>
      <c r="P255" s="36">
        <v>105825</v>
      </c>
      <c r="Q255" s="36">
        <v>0</v>
      </c>
      <c r="R255" s="36">
        <v>52500</v>
      </c>
      <c r="S255" s="36">
        <v>0</v>
      </c>
      <c r="T255" s="36">
        <v>826500</v>
      </c>
      <c r="U255" s="36">
        <v>52500</v>
      </c>
      <c r="V255" s="36">
        <v>105800</v>
      </c>
      <c r="W255" s="36">
        <v>668200</v>
      </c>
      <c r="X255" s="36">
        <f t="shared" si="31"/>
        <v>206625</v>
      </c>
      <c r="Y255" s="36">
        <v>105825</v>
      </c>
      <c r="Z255" s="36">
        <v>100800</v>
      </c>
      <c r="AA255" s="60">
        <f t="shared" si="30"/>
        <v>77625</v>
      </c>
      <c r="AB255" s="53">
        <f t="shared" si="32"/>
        <v>1110750</v>
      </c>
      <c r="AC255" s="54">
        <f t="shared" si="33"/>
        <v>0</v>
      </c>
    </row>
    <row r="256" spans="1:29">
      <c r="A256" s="51" t="s">
        <v>339</v>
      </c>
      <c r="B256" s="52" t="s">
        <v>340</v>
      </c>
      <c r="C256" s="21" t="s">
        <v>341</v>
      </c>
      <c r="D256" s="21" t="s">
        <v>341</v>
      </c>
      <c r="E256" s="36">
        <v>1085</v>
      </c>
      <c r="F256" s="36">
        <v>0</v>
      </c>
      <c r="G256" s="36"/>
      <c r="H256" s="36">
        <v>2</v>
      </c>
      <c r="I256" s="36">
        <f t="shared" si="27"/>
        <v>831250</v>
      </c>
      <c r="J256" s="36">
        <f t="shared" si="28"/>
        <v>651000</v>
      </c>
      <c r="K256" s="36">
        <v>651000</v>
      </c>
      <c r="L256" s="36">
        <v>0</v>
      </c>
      <c r="M256" s="36">
        <v>0</v>
      </c>
      <c r="N256" s="36">
        <v>81375</v>
      </c>
      <c r="O256" s="36">
        <f t="shared" si="29"/>
        <v>98875</v>
      </c>
      <c r="P256" s="36">
        <v>81375</v>
      </c>
      <c r="Q256" s="36">
        <v>0</v>
      </c>
      <c r="R256" s="36">
        <v>17500</v>
      </c>
      <c r="S256" s="36">
        <v>0</v>
      </c>
      <c r="T256" s="36">
        <v>612700</v>
      </c>
      <c r="U256" s="36">
        <v>17500</v>
      </c>
      <c r="V256" s="36">
        <v>81400</v>
      </c>
      <c r="W256" s="36">
        <v>513800</v>
      </c>
      <c r="X256" s="36">
        <f t="shared" si="31"/>
        <v>132975</v>
      </c>
      <c r="Y256" s="36">
        <v>81375</v>
      </c>
      <c r="Z256" s="36">
        <v>51600</v>
      </c>
      <c r="AA256" s="60">
        <f t="shared" si="30"/>
        <v>85575</v>
      </c>
      <c r="AB256" s="53">
        <f t="shared" si="32"/>
        <v>831250</v>
      </c>
      <c r="AC256" s="54">
        <f t="shared" si="33"/>
        <v>0</v>
      </c>
    </row>
    <row r="257" spans="1:29">
      <c r="A257" s="51" t="s">
        <v>339</v>
      </c>
      <c r="B257" s="52" t="s">
        <v>340</v>
      </c>
      <c r="C257" s="21" t="s">
        <v>342</v>
      </c>
      <c r="D257" s="21" t="s">
        <v>342</v>
      </c>
      <c r="E257" s="36">
        <v>892</v>
      </c>
      <c r="F257" s="36">
        <v>0</v>
      </c>
      <c r="G257" s="36"/>
      <c r="H257" s="36">
        <v>3</v>
      </c>
      <c r="I257" s="36">
        <f t="shared" si="27"/>
        <v>695250</v>
      </c>
      <c r="J257" s="36">
        <f t="shared" si="28"/>
        <v>535200</v>
      </c>
      <c r="K257" s="36">
        <v>535200</v>
      </c>
      <c r="L257" s="36">
        <v>0</v>
      </c>
      <c r="M257" s="36">
        <v>0</v>
      </c>
      <c r="N257" s="36">
        <v>66900</v>
      </c>
      <c r="O257" s="36">
        <f t="shared" si="29"/>
        <v>93150</v>
      </c>
      <c r="P257" s="36">
        <v>66900</v>
      </c>
      <c r="Q257" s="36">
        <v>0</v>
      </c>
      <c r="R257" s="36">
        <v>26250</v>
      </c>
      <c r="S257" s="36">
        <v>0</v>
      </c>
      <c r="T257" s="36">
        <v>515600</v>
      </c>
      <c r="U257" s="36">
        <v>26300</v>
      </c>
      <c r="V257" s="36">
        <v>66900</v>
      </c>
      <c r="W257" s="36">
        <v>422400</v>
      </c>
      <c r="X257" s="36">
        <f t="shared" si="31"/>
        <v>109300</v>
      </c>
      <c r="Y257" s="36">
        <v>66900</v>
      </c>
      <c r="Z257" s="36">
        <v>42400</v>
      </c>
      <c r="AA257" s="60">
        <f t="shared" si="30"/>
        <v>70350</v>
      </c>
      <c r="AB257" s="53">
        <f t="shared" si="32"/>
        <v>695250</v>
      </c>
      <c r="AC257" s="54">
        <f t="shared" si="33"/>
        <v>0</v>
      </c>
    </row>
    <row r="258" spans="1:29">
      <c r="A258" s="51" t="s">
        <v>339</v>
      </c>
      <c r="B258" s="52" t="s">
        <v>340</v>
      </c>
      <c r="C258" s="21" t="s">
        <v>343</v>
      </c>
      <c r="D258" s="21" t="s">
        <v>343</v>
      </c>
      <c r="E258" s="36">
        <v>205</v>
      </c>
      <c r="F258" s="36">
        <v>0</v>
      </c>
      <c r="G258" s="36"/>
      <c r="H258" s="36">
        <v>0</v>
      </c>
      <c r="I258" s="36">
        <f t="shared" si="27"/>
        <v>153750</v>
      </c>
      <c r="J258" s="36">
        <f t="shared" si="28"/>
        <v>123000</v>
      </c>
      <c r="K258" s="36">
        <v>123000</v>
      </c>
      <c r="L258" s="36">
        <v>0</v>
      </c>
      <c r="M258" s="36">
        <v>0</v>
      </c>
      <c r="N258" s="36">
        <v>15375</v>
      </c>
      <c r="O258" s="36">
        <f t="shared" si="29"/>
        <v>15375</v>
      </c>
      <c r="P258" s="36">
        <v>15375</v>
      </c>
      <c r="Q258" s="36">
        <v>0</v>
      </c>
      <c r="R258" s="36">
        <v>0</v>
      </c>
      <c r="S258" s="36">
        <v>0</v>
      </c>
      <c r="T258" s="36">
        <v>112500</v>
      </c>
      <c r="U258" s="36">
        <v>0</v>
      </c>
      <c r="V258" s="36">
        <v>15400</v>
      </c>
      <c r="W258" s="36">
        <v>97100</v>
      </c>
      <c r="X258" s="36">
        <f t="shared" si="31"/>
        <v>25075</v>
      </c>
      <c r="Y258" s="36">
        <v>15375</v>
      </c>
      <c r="Z258" s="36">
        <v>9700</v>
      </c>
      <c r="AA258" s="60">
        <f t="shared" si="30"/>
        <v>16175</v>
      </c>
      <c r="AB258" s="53">
        <f t="shared" si="32"/>
        <v>153750</v>
      </c>
      <c r="AC258" s="54">
        <f t="shared" si="33"/>
        <v>0</v>
      </c>
    </row>
    <row r="259" spans="1:29">
      <c r="A259" s="51" t="s">
        <v>339</v>
      </c>
      <c r="B259" s="52" t="s">
        <v>340</v>
      </c>
      <c r="C259" s="21" t="s">
        <v>344</v>
      </c>
      <c r="D259" s="21" t="s">
        <v>344</v>
      </c>
      <c r="E259" s="36">
        <v>318</v>
      </c>
      <c r="F259" s="36">
        <v>0</v>
      </c>
      <c r="G259" s="36"/>
      <c r="H259" s="36">
        <v>1</v>
      </c>
      <c r="I259" s="36">
        <f t="shared" si="27"/>
        <v>247250</v>
      </c>
      <c r="J259" s="36">
        <f t="shared" si="28"/>
        <v>190800</v>
      </c>
      <c r="K259" s="36">
        <v>190800</v>
      </c>
      <c r="L259" s="36">
        <v>0</v>
      </c>
      <c r="M259" s="36">
        <v>0</v>
      </c>
      <c r="N259" s="36">
        <v>23850</v>
      </c>
      <c r="O259" s="36">
        <f t="shared" si="29"/>
        <v>32600</v>
      </c>
      <c r="P259" s="36">
        <v>23850</v>
      </c>
      <c r="Q259" s="36">
        <v>0</v>
      </c>
      <c r="R259" s="36">
        <v>8750</v>
      </c>
      <c r="S259" s="36">
        <v>0</v>
      </c>
      <c r="T259" s="36">
        <v>183300</v>
      </c>
      <c r="U259" s="36">
        <v>8800</v>
      </c>
      <c r="V259" s="36">
        <v>23900</v>
      </c>
      <c r="W259" s="36">
        <v>150600</v>
      </c>
      <c r="X259" s="36">
        <f t="shared" si="31"/>
        <v>38950</v>
      </c>
      <c r="Y259" s="36">
        <v>23850</v>
      </c>
      <c r="Z259" s="36">
        <v>15100</v>
      </c>
      <c r="AA259" s="60">
        <f t="shared" si="30"/>
        <v>25000</v>
      </c>
      <c r="AB259" s="53">
        <f t="shared" si="32"/>
        <v>247250</v>
      </c>
      <c r="AC259" s="54">
        <f t="shared" si="33"/>
        <v>0</v>
      </c>
    </row>
    <row r="260" spans="1:29">
      <c r="A260" s="51" t="s">
        <v>339</v>
      </c>
      <c r="B260" s="52" t="s">
        <v>340</v>
      </c>
      <c r="C260" s="21" t="s">
        <v>345</v>
      </c>
      <c r="D260" s="21" t="s">
        <v>345</v>
      </c>
      <c r="E260" s="36">
        <v>473</v>
      </c>
      <c r="F260" s="36">
        <v>0</v>
      </c>
      <c r="G260" s="36"/>
      <c r="H260" s="36">
        <v>1</v>
      </c>
      <c r="I260" s="36">
        <f t="shared" si="27"/>
        <v>363500</v>
      </c>
      <c r="J260" s="36">
        <f t="shared" si="28"/>
        <v>283800</v>
      </c>
      <c r="K260" s="36">
        <v>283800</v>
      </c>
      <c r="L260" s="36">
        <v>0</v>
      </c>
      <c r="M260" s="36">
        <v>0</v>
      </c>
      <c r="N260" s="36">
        <v>35475</v>
      </c>
      <c r="O260" s="36">
        <f t="shared" si="29"/>
        <v>44225</v>
      </c>
      <c r="P260" s="36">
        <v>35475</v>
      </c>
      <c r="Q260" s="36">
        <v>0</v>
      </c>
      <c r="R260" s="36">
        <v>8750</v>
      </c>
      <c r="S260" s="36">
        <v>0</v>
      </c>
      <c r="T260" s="36">
        <v>268300</v>
      </c>
      <c r="U260" s="36">
        <v>8800</v>
      </c>
      <c r="V260" s="36">
        <v>35500</v>
      </c>
      <c r="W260" s="36">
        <v>224000</v>
      </c>
      <c r="X260" s="36">
        <f t="shared" si="31"/>
        <v>57975</v>
      </c>
      <c r="Y260" s="36">
        <v>35475</v>
      </c>
      <c r="Z260" s="36">
        <v>22500</v>
      </c>
      <c r="AA260" s="60">
        <f t="shared" si="30"/>
        <v>37225</v>
      </c>
      <c r="AB260" s="53">
        <f t="shared" si="32"/>
        <v>363500</v>
      </c>
      <c r="AC260" s="54">
        <f t="shared" si="33"/>
        <v>0</v>
      </c>
    </row>
    <row r="261" hidden="1" spans="1:29">
      <c r="A261" s="51" t="s">
        <v>339</v>
      </c>
      <c r="B261" s="52" t="s">
        <v>340</v>
      </c>
      <c r="C261" s="21" t="s">
        <v>346</v>
      </c>
      <c r="D261" s="21" t="s">
        <v>346</v>
      </c>
      <c r="E261" s="36"/>
      <c r="F261" s="36"/>
      <c r="G261" s="36"/>
      <c r="H261" s="36"/>
      <c r="I261" s="36">
        <f t="shared" si="27"/>
        <v>0</v>
      </c>
      <c r="J261" s="36">
        <f t="shared" si="28"/>
        <v>0</v>
      </c>
      <c r="K261" s="36">
        <v>0</v>
      </c>
      <c r="L261" s="36">
        <v>0</v>
      </c>
      <c r="M261" s="36">
        <v>0</v>
      </c>
      <c r="N261" s="36">
        <v>0</v>
      </c>
      <c r="O261" s="36">
        <f t="shared" si="29"/>
        <v>0</v>
      </c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0</v>
      </c>
      <c r="X261" s="36">
        <f t="shared" si="31"/>
        <v>0</v>
      </c>
      <c r="Y261" s="36">
        <v>0</v>
      </c>
      <c r="Z261" s="36">
        <v>0</v>
      </c>
      <c r="AA261" s="60">
        <f t="shared" si="30"/>
        <v>0</v>
      </c>
      <c r="AB261" s="53">
        <f t="shared" si="32"/>
        <v>0</v>
      </c>
      <c r="AC261" s="54">
        <f t="shared" si="33"/>
        <v>0</v>
      </c>
    </row>
    <row r="262" hidden="1" spans="1:29">
      <c r="A262" s="51" t="s">
        <v>339</v>
      </c>
      <c r="B262" s="52" t="s">
        <v>340</v>
      </c>
      <c r="C262" s="21" t="s">
        <v>347</v>
      </c>
      <c r="D262" s="21" t="s">
        <v>347</v>
      </c>
      <c r="E262" s="36"/>
      <c r="F262" s="36"/>
      <c r="G262" s="36"/>
      <c r="H262" s="36"/>
      <c r="I262" s="36">
        <f t="shared" si="27"/>
        <v>0</v>
      </c>
      <c r="J262" s="36">
        <f t="shared" si="28"/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f t="shared" si="29"/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  <c r="X262" s="36">
        <f t="shared" si="31"/>
        <v>0</v>
      </c>
      <c r="Y262" s="36">
        <v>0</v>
      </c>
      <c r="Z262" s="36">
        <v>0</v>
      </c>
      <c r="AA262" s="60">
        <f t="shared" si="30"/>
        <v>0</v>
      </c>
      <c r="AB262" s="53">
        <f t="shared" si="32"/>
        <v>0</v>
      </c>
      <c r="AC262" s="54">
        <f t="shared" si="33"/>
        <v>0</v>
      </c>
    </row>
    <row r="263" hidden="1" spans="1:29">
      <c r="A263" s="51" t="s">
        <v>339</v>
      </c>
      <c r="B263" s="52" t="s">
        <v>340</v>
      </c>
      <c r="C263" s="21" t="s">
        <v>348</v>
      </c>
      <c r="D263" s="21" t="s">
        <v>348</v>
      </c>
      <c r="E263" s="36"/>
      <c r="F263" s="36"/>
      <c r="G263" s="36"/>
      <c r="H263" s="36"/>
      <c r="I263" s="36">
        <f t="shared" si="27"/>
        <v>0</v>
      </c>
      <c r="J263" s="36">
        <f t="shared" si="28"/>
        <v>0</v>
      </c>
      <c r="K263" s="36">
        <v>0</v>
      </c>
      <c r="L263" s="36">
        <v>0</v>
      </c>
      <c r="M263" s="36">
        <v>0</v>
      </c>
      <c r="N263" s="36">
        <v>0</v>
      </c>
      <c r="O263" s="36">
        <f t="shared" si="29"/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  <c r="X263" s="36">
        <f t="shared" si="31"/>
        <v>0</v>
      </c>
      <c r="Y263" s="36">
        <v>0</v>
      </c>
      <c r="Z263" s="36">
        <v>0</v>
      </c>
      <c r="AA263" s="60">
        <f t="shared" si="30"/>
        <v>0</v>
      </c>
      <c r="AB263" s="53">
        <f t="shared" si="32"/>
        <v>0</v>
      </c>
      <c r="AC263" s="54">
        <f t="shared" si="33"/>
        <v>0</v>
      </c>
    </row>
    <row r="264" spans="1:29">
      <c r="A264" s="51" t="s">
        <v>339</v>
      </c>
      <c r="B264" s="52" t="s">
        <v>340</v>
      </c>
      <c r="C264" s="21" t="s">
        <v>349</v>
      </c>
      <c r="D264" s="21" t="s">
        <v>349</v>
      </c>
      <c r="E264" s="36">
        <v>315</v>
      </c>
      <c r="F264" s="36">
        <v>0</v>
      </c>
      <c r="G264" s="36"/>
      <c r="H264" s="36">
        <v>2</v>
      </c>
      <c r="I264" s="36">
        <f t="shared" ref="I264:I312" si="34">J264+N264+O264</f>
        <v>253750</v>
      </c>
      <c r="J264" s="36">
        <f t="shared" ref="J264:J312" si="35">K264+L264+M264</f>
        <v>189000</v>
      </c>
      <c r="K264" s="36">
        <v>189000</v>
      </c>
      <c r="L264" s="36">
        <v>0</v>
      </c>
      <c r="M264" s="36">
        <v>0</v>
      </c>
      <c r="N264" s="36">
        <v>23625</v>
      </c>
      <c r="O264" s="36">
        <f t="shared" ref="O264:O312" si="36">P264+Q264+R264+S264</f>
        <v>41125</v>
      </c>
      <c r="P264" s="36">
        <v>23625</v>
      </c>
      <c r="Q264" s="36">
        <v>0</v>
      </c>
      <c r="R264" s="36">
        <v>17500</v>
      </c>
      <c r="S264" s="36">
        <v>0</v>
      </c>
      <c r="T264" s="36">
        <v>190300</v>
      </c>
      <c r="U264" s="36">
        <v>17500</v>
      </c>
      <c r="V264" s="36">
        <v>23600</v>
      </c>
      <c r="W264" s="36">
        <v>149200</v>
      </c>
      <c r="X264" s="36">
        <f t="shared" si="31"/>
        <v>38625</v>
      </c>
      <c r="Y264" s="36">
        <v>23625</v>
      </c>
      <c r="Z264" s="36">
        <v>15000</v>
      </c>
      <c r="AA264" s="60">
        <f t="shared" ref="AA264:AA312" si="37">I264-T264-X264</f>
        <v>24825</v>
      </c>
      <c r="AB264" s="53">
        <f t="shared" si="32"/>
        <v>253750</v>
      </c>
      <c r="AC264" s="54">
        <f t="shared" si="33"/>
        <v>0</v>
      </c>
    </row>
    <row r="265" spans="1:29">
      <c r="A265" s="51" t="s">
        <v>339</v>
      </c>
      <c r="B265" s="52" t="s">
        <v>340</v>
      </c>
      <c r="C265" s="21" t="s">
        <v>350</v>
      </c>
      <c r="D265" s="21" t="s">
        <v>350</v>
      </c>
      <c r="E265" s="36">
        <v>619</v>
      </c>
      <c r="F265" s="36">
        <v>0</v>
      </c>
      <c r="G265" s="36"/>
      <c r="H265" s="36">
        <v>1</v>
      </c>
      <c r="I265" s="36">
        <f t="shared" si="34"/>
        <v>473000</v>
      </c>
      <c r="J265" s="36">
        <f t="shared" si="35"/>
        <v>371400</v>
      </c>
      <c r="K265" s="36">
        <v>371400</v>
      </c>
      <c r="L265" s="36">
        <v>0</v>
      </c>
      <c r="M265" s="36">
        <v>0</v>
      </c>
      <c r="N265" s="36">
        <v>46425</v>
      </c>
      <c r="O265" s="36">
        <f t="shared" si="36"/>
        <v>55175</v>
      </c>
      <c r="P265" s="36">
        <v>46425</v>
      </c>
      <c r="Q265" s="36">
        <v>0</v>
      </c>
      <c r="R265" s="36">
        <v>8750</v>
      </c>
      <c r="S265" s="36">
        <v>0</v>
      </c>
      <c r="T265" s="36">
        <v>348300</v>
      </c>
      <c r="U265" s="36">
        <v>8800</v>
      </c>
      <c r="V265" s="36">
        <v>46400</v>
      </c>
      <c r="W265" s="36">
        <v>293100</v>
      </c>
      <c r="X265" s="36">
        <f t="shared" ref="X265:X313" si="38">Y265+Z265</f>
        <v>75825</v>
      </c>
      <c r="Y265" s="36">
        <v>46425</v>
      </c>
      <c r="Z265" s="36">
        <v>29400</v>
      </c>
      <c r="AA265" s="60">
        <f t="shared" si="37"/>
        <v>48875</v>
      </c>
      <c r="AB265" s="53">
        <f t="shared" si="32"/>
        <v>473000</v>
      </c>
      <c r="AC265" s="54">
        <f t="shared" si="33"/>
        <v>0</v>
      </c>
    </row>
    <row r="266" spans="1:29">
      <c r="A266" s="51" t="s">
        <v>339</v>
      </c>
      <c r="B266" s="52" t="s">
        <v>340</v>
      </c>
      <c r="C266" s="21" t="s">
        <v>351</v>
      </c>
      <c r="D266" s="21" t="s">
        <v>351</v>
      </c>
      <c r="E266" s="36">
        <v>551</v>
      </c>
      <c r="F266" s="36">
        <v>0</v>
      </c>
      <c r="G266" s="36"/>
      <c r="H266" s="36">
        <v>3</v>
      </c>
      <c r="I266" s="36">
        <f t="shared" si="34"/>
        <v>439500</v>
      </c>
      <c r="J266" s="36">
        <f t="shared" si="35"/>
        <v>330600</v>
      </c>
      <c r="K266" s="36">
        <v>330600</v>
      </c>
      <c r="L266" s="36">
        <v>0</v>
      </c>
      <c r="M266" s="36">
        <v>0</v>
      </c>
      <c r="N266" s="36">
        <v>41325</v>
      </c>
      <c r="O266" s="36">
        <f t="shared" si="36"/>
        <v>67575</v>
      </c>
      <c r="P266" s="36">
        <v>41325</v>
      </c>
      <c r="Q266" s="36">
        <v>0</v>
      </c>
      <c r="R266" s="36">
        <v>26250</v>
      </c>
      <c r="S266" s="36">
        <v>0</v>
      </c>
      <c r="T266" s="36">
        <v>328500</v>
      </c>
      <c r="U266" s="36">
        <v>26300</v>
      </c>
      <c r="V266" s="36">
        <v>41300</v>
      </c>
      <c r="W266" s="36">
        <v>260900</v>
      </c>
      <c r="X266" s="36">
        <f t="shared" si="38"/>
        <v>67525</v>
      </c>
      <c r="Y266" s="36">
        <v>41325</v>
      </c>
      <c r="Z266" s="36">
        <v>26200</v>
      </c>
      <c r="AA266" s="60">
        <f t="shared" si="37"/>
        <v>43475</v>
      </c>
      <c r="AB266" s="53">
        <f t="shared" si="32"/>
        <v>439500</v>
      </c>
      <c r="AC266" s="54">
        <f t="shared" si="33"/>
        <v>0</v>
      </c>
    </row>
    <row r="267" spans="1:29">
      <c r="A267" s="51" t="s">
        <v>339</v>
      </c>
      <c r="B267" s="52" t="s">
        <v>340</v>
      </c>
      <c r="C267" s="21" t="s">
        <v>352</v>
      </c>
      <c r="D267" s="21" t="s">
        <v>352</v>
      </c>
      <c r="E267" s="36">
        <v>141</v>
      </c>
      <c r="F267" s="36">
        <v>0</v>
      </c>
      <c r="G267" s="36">
        <v>59</v>
      </c>
      <c r="H267" s="36">
        <v>2</v>
      </c>
      <c r="I267" s="36">
        <f t="shared" si="34"/>
        <v>197500</v>
      </c>
      <c r="J267" s="36">
        <f t="shared" si="35"/>
        <v>120000</v>
      </c>
      <c r="K267" s="36">
        <v>84600</v>
      </c>
      <c r="L267" s="36">
        <v>0</v>
      </c>
      <c r="M267" s="36">
        <v>35400</v>
      </c>
      <c r="N267" s="36">
        <v>10575</v>
      </c>
      <c r="O267" s="36">
        <f t="shared" si="36"/>
        <v>66925</v>
      </c>
      <c r="P267" s="36">
        <v>10575</v>
      </c>
      <c r="Q267" s="36">
        <v>0</v>
      </c>
      <c r="R267" s="36">
        <v>17500</v>
      </c>
      <c r="S267" s="36">
        <v>38850</v>
      </c>
      <c r="T267" s="36">
        <v>161600</v>
      </c>
      <c r="U267" s="36">
        <v>17500</v>
      </c>
      <c r="V267" s="36">
        <v>49400</v>
      </c>
      <c r="W267" s="36">
        <v>94700</v>
      </c>
      <c r="X267" s="36">
        <f t="shared" si="38"/>
        <v>20075</v>
      </c>
      <c r="Y267" s="36">
        <v>10575</v>
      </c>
      <c r="Z267" s="36">
        <v>9500</v>
      </c>
      <c r="AA267" s="60">
        <f t="shared" si="37"/>
        <v>15825</v>
      </c>
      <c r="AB267" s="53">
        <f t="shared" si="32"/>
        <v>197500</v>
      </c>
      <c r="AC267" s="54">
        <f t="shared" si="33"/>
        <v>0</v>
      </c>
    </row>
    <row r="268" spans="1:29">
      <c r="A268" s="51" t="s">
        <v>339</v>
      </c>
      <c r="B268" s="52" t="s">
        <v>340</v>
      </c>
      <c r="C268" s="21" t="s">
        <v>353</v>
      </c>
      <c r="D268" s="21" t="s">
        <v>353</v>
      </c>
      <c r="E268" s="36">
        <v>158</v>
      </c>
      <c r="F268" s="36">
        <v>0</v>
      </c>
      <c r="G268" s="36">
        <v>42</v>
      </c>
      <c r="H268" s="36">
        <v>0</v>
      </c>
      <c r="I268" s="36">
        <f t="shared" si="34"/>
        <v>180000</v>
      </c>
      <c r="J268" s="36">
        <f t="shared" si="35"/>
        <v>120000</v>
      </c>
      <c r="K268" s="36">
        <v>94800</v>
      </c>
      <c r="L268" s="36">
        <v>0</v>
      </c>
      <c r="M268" s="36">
        <v>25200</v>
      </c>
      <c r="N268" s="36">
        <v>11850</v>
      </c>
      <c r="O268" s="36">
        <f t="shared" si="36"/>
        <v>48150</v>
      </c>
      <c r="P268" s="36">
        <v>11850</v>
      </c>
      <c r="Q268" s="36">
        <v>0</v>
      </c>
      <c r="R268" s="36">
        <v>0</v>
      </c>
      <c r="S268" s="36">
        <v>36300</v>
      </c>
      <c r="T268" s="36">
        <v>142900</v>
      </c>
      <c r="U268" s="36">
        <v>0</v>
      </c>
      <c r="V268" s="36">
        <v>48200</v>
      </c>
      <c r="W268" s="36">
        <v>94700</v>
      </c>
      <c r="X268" s="36">
        <f t="shared" si="38"/>
        <v>21350</v>
      </c>
      <c r="Y268" s="36">
        <v>11850</v>
      </c>
      <c r="Z268" s="36">
        <v>9500</v>
      </c>
      <c r="AA268" s="60">
        <f t="shared" si="37"/>
        <v>15750</v>
      </c>
      <c r="AB268" s="53">
        <f t="shared" si="32"/>
        <v>180000</v>
      </c>
      <c r="AC268" s="54">
        <f t="shared" si="33"/>
        <v>0</v>
      </c>
    </row>
    <row r="269" spans="1:29">
      <c r="A269" s="51" t="s">
        <v>339</v>
      </c>
      <c r="B269" s="52" t="s">
        <v>340</v>
      </c>
      <c r="C269" s="21" t="s">
        <v>354</v>
      </c>
      <c r="D269" s="21" t="s">
        <v>354</v>
      </c>
      <c r="E269" s="36">
        <v>395</v>
      </c>
      <c r="F269" s="36">
        <v>0</v>
      </c>
      <c r="G269" s="36"/>
      <c r="H269" s="36">
        <v>3</v>
      </c>
      <c r="I269" s="36">
        <f t="shared" si="34"/>
        <v>322500</v>
      </c>
      <c r="J269" s="36">
        <f t="shared" si="35"/>
        <v>237000</v>
      </c>
      <c r="K269" s="36">
        <v>237000</v>
      </c>
      <c r="L269" s="36">
        <v>0</v>
      </c>
      <c r="M269" s="36">
        <v>0</v>
      </c>
      <c r="N269" s="36">
        <v>29625</v>
      </c>
      <c r="O269" s="36">
        <f t="shared" si="36"/>
        <v>55875</v>
      </c>
      <c r="P269" s="36">
        <v>29625</v>
      </c>
      <c r="Q269" s="36">
        <v>0</v>
      </c>
      <c r="R269" s="36">
        <v>26250</v>
      </c>
      <c r="S269" s="36">
        <v>0</v>
      </c>
      <c r="T269" s="36">
        <v>243000</v>
      </c>
      <c r="U269" s="36">
        <v>26300</v>
      </c>
      <c r="V269" s="36">
        <v>29600</v>
      </c>
      <c r="W269" s="36">
        <v>187100</v>
      </c>
      <c r="X269" s="36">
        <f t="shared" si="38"/>
        <v>48425</v>
      </c>
      <c r="Y269" s="36">
        <v>29625</v>
      </c>
      <c r="Z269" s="36">
        <v>18800</v>
      </c>
      <c r="AA269" s="60">
        <f t="shared" si="37"/>
        <v>31075</v>
      </c>
      <c r="AB269" s="53">
        <f t="shared" si="32"/>
        <v>322500</v>
      </c>
      <c r="AC269" s="54">
        <f t="shared" si="33"/>
        <v>0</v>
      </c>
    </row>
    <row r="270" spans="1:29">
      <c r="A270" s="51" t="s">
        <v>339</v>
      </c>
      <c r="B270" s="52" t="s">
        <v>340</v>
      </c>
      <c r="C270" s="21" t="s">
        <v>355</v>
      </c>
      <c r="D270" s="21" t="s">
        <v>355</v>
      </c>
      <c r="E270" s="36">
        <v>342</v>
      </c>
      <c r="F270" s="36">
        <v>0</v>
      </c>
      <c r="G270" s="36"/>
      <c r="H270" s="36">
        <v>2</v>
      </c>
      <c r="I270" s="36">
        <f t="shared" si="34"/>
        <v>274000</v>
      </c>
      <c r="J270" s="36">
        <f t="shared" si="35"/>
        <v>205200</v>
      </c>
      <c r="K270" s="36">
        <v>205200</v>
      </c>
      <c r="L270" s="36">
        <v>0</v>
      </c>
      <c r="M270" s="36">
        <v>0</v>
      </c>
      <c r="N270" s="36">
        <v>25650</v>
      </c>
      <c r="O270" s="36">
        <f t="shared" si="36"/>
        <v>43150</v>
      </c>
      <c r="P270" s="36">
        <v>25650</v>
      </c>
      <c r="Q270" s="36">
        <v>0</v>
      </c>
      <c r="R270" s="36">
        <v>17500</v>
      </c>
      <c r="S270" s="36">
        <v>0</v>
      </c>
      <c r="T270" s="36">
        <v>205200</v>
      </c>
      <c r="U270" s="36">
        <v>17500</v>
      </c>
      <c r="V270" s="36">
        <v>25700</v>
      </c>
      <c r="W270" s="36">
        <v>162000</v>
      </c>
      <c r="X270" s="36">
        <f t="shared" si="38"/>
        <v>41950</v>
      </c>
      <c r="Y270" s="36">
        <v>25650</v>
      </c>
      <c r="Z270" s="36">
        <v>16300</v>
      </c>
      <c r="AA270" s="60">
        <f t="shared" si="37"/>
        <v>26850</v>
      </c>
      <c r="AB270" s="53">
        <f t="shared" si="32"/>
        <v>274000</v>
      </c>
      <c r="AC270" s="54">
        <f t="shared" si="33"/>
        <v>0</v>
      </c>
    </row>
    <row r="271" spans="1:29">
      <c r="A271" s="51" t="s">
        <v>339</v>
      </c>
      <c r="B271" s="52" t="s">
        <v>340</v>
      </c>
      <c r="C271" s="21" t="s">
        <v>356</v>
      </c>
      <c r="D271" s="21" t="s">
        <v>356</v>
      </c>
      <c r="E271" s="36">
        <v>429</v>
      </c>
      <c r="F271" s="36">
        <v>0</v>
      </c>
      <c r="G271" s="36"/>
      <c r="H271" s="36">
        <v>1</v>
      </c>
      <c r="I271" s="36">
        <f t="shared" si="34"/>
        <v>330500</v>
      </c>
      <c r="J271" s="36">
        <f t="shared" si="35"/>
        <v>257400</v>
      </c>
      <c r="K271" s="36">
        <v>257400</v>
      </c>
      <c r="L271" s="36">
        <v>0</v>
      </c>
      <c r="M271" s="36">
        <v>0</v>
      </c>
      <c r="N271" s="36">
        <v>32175</v>
      </c>
      <c r="O271" s="36">
        <f t="shared" si="36"/>
        <v>40925</v>
      </c>
      <c r="P271" s="36">
        <v>32175</v>
      </c>
      <c r="Q271" s="36">
        <v>0</v>
      </c>
      <c r="R271" s="36">
        <v>8750</v>
      </c>
      <c r="S271" s="36">
        <v>0</v>
      </c>
      <c r="T271" s="36">
        <v>244200</v>
      </c>
      <c r="U271" s="36">
        <v>8800</v>
      </c>
      <c r="V271" s="36">
        <v>32200</v>
      </c>
      <c r="W271" s="36">
        <v>203200</v>
      </c>
      <c r="X271" s="36">
        <f t="shared" si="38"/>
        <v>52575</v>
      </c>
      <c r="Y271" s="36">
        <v>32175</v>
      </c>
      <c r="Z271" s="36">
        <v>20400</v>
      </c>
      <c r="AA271" s="60">
        <f t="shared" si="37"/>
        <v>33725</v>
      </c>
      <c r="AB271" s="53">
        <f t="shared" si="32"/>
        <v>330500</v>
      </c>
      <c r="AC271" s="54">
        <f t="shared" si="33"/>
        <v>0</v>
      </c>
    </row>
    <row r="272" s="40" customFormat="1" spans="1:29">
      <c r="A272" s="62" t="e">
        <v>#N/A</v>
      </c>
      <c r="B272" s="68"/>
      <c r="C272" s="57" t="s">
        <v>357</v>
      </c>
      <c r="D272" s="57" t="s">
        <v>357</v>
      </c>
      <c r="E272" s="58">
        <f>SUM(E273:E294)</f>
        <v>14251</v>
      </c>
      <c r="F272" s="58">
        <f>SUM(F273:F294)</f>
        <v>103</v>
      </c>
      <c r="G272" s="58">
        <f>SUM(G273:G294)</f>
        <v>105</v>
      </c>
      <c r="H272" s="58">
        <f>SUM(H273:H294)</f>
        <v>63</v>
      </c>
      <c r="I272" s="58">
        <f t="shared" si="34"/>
        <v>11479450</v>
      </c>
      <c r="J272" s="58">
        <f t="shared" si="35"/>
        <v>8646560</v>
      </c>
      <c r="K272" s="58">
        <v>8550600</v>
      </c>
      <c r="L272" s="58">
        <v>32960</v>
      </c>
      <c r="M272" s="58">
        <v>63000</v>
      </c>
      <c r="N272" s="58">
        <v>1068825</v>
      </c>
      <c r="O272" s="58">
        <f t="shared" si="36"/>
        <v>1764065</v>
      </c>
      <c r="P272" s="58">
        <v>1068825</v>
      </c>
      <c r="Q272" s="58">
        <v>8240</v>
      </c>
      <c r="R272" s="58">
        <v>551250</v>
      </c>
      <c r="S272" s="58">
        <v>135750</v>
      </c>
      <c r="T272" s="58">
        <v>8582400</v>
      </c>
      <c r="U272" s="58">
        <v>551700</v>
      </c>
      <c r="V272" s="58">
        <v>1212900</v>
      </c>
      <c r="W272" s="58">
        <v>6817800</v>
      </c>
      <c r="X272" s="58">
        <f>SUM(X273:X294)</f>
        <v>1818625</v>
      </c>
      <c r="Y272" s="58">
        <v>1068825</v>
      </c>
      <c r="Z272" s="58">
        <v>749800</v>
      </c>
      <c r="AA272" s="64">
        <f t="shared" si="37"/>
        <v>1078425</v>
      </c>
      <c r="AB272" s="65">
        <f t="shared" si="32"/>
        <v>11479450</v>
      </c>
      <c r="AC272" s="66">
        <f t="shared" si="33"/>
        <v>0</v>
      </c>
    </row>
    <row r="273" spans="1:29">
      <c r="A273" s="51" t="s">
        <v>358</v>
      </c>
      <c r="B273" s="52" t="s">
        <v>359</v>
      </c>
      <c r="C273" s="21" t="s">
        <v>359</v>
      </c>
      <c r="D273" s="21" t="s">
        <v>359</v>
      </c>
      <c r="E273" s="36">
        <v>3350</v>
      </c>
      <c r="F273" s="36">
        <v>103</v>
      </c>
      <c r="G273" s="36"/>
      <c r="H273" s="36">
        <v>0</v>
      </c>
      <c r="I273" s="36">
        <f t="shared" si="34"/>
        <v>2553700</v>
      </c>
      <c r="J273" s="36">
        <f t="shared" si="35"/>
        <v>2042960</v>
      </c>
      <c r="K273" s="36">
        <v>2010000</v>
      </c>
      <c r="L273" s="36">
        <v>32960</v>
      </c>
      <c r="M273" s="36">
        <v>0</v>
      </c>
      <c r="N273" s="36">
        <v>251250</v>
      </c>
      <c r="O273" s="36">
        <f t="shared" si="36"/>
        <v>259490</v>
      </c>
      <c r="P273" s="36">
        <v>251250</v>
      </c>
      <c r="Q273" s="36">
        <v>8240</v>
      </c>
      <c r="R273" s="36">
        <v>0</v>
      </c>
      <c r="S273" s="36">
        <v>0</v>
      </c>
      <c r="T273" s="36">
        <v>1865400</v>
      </c>
      <c r="U273" s="36">
        <v>0</v>
      </c>
      <c r="V273" s="36">
        <v>259500</v>
      </c>
      <c r="W273" s="36">
        <v>1605900</v>
      </c>
      <c r="X273" s="36">
        <f t="shared" si="38"/>
        <v>477750</v>
      </c>
      <c r="Y273" s="36">
        <v>251250</v>
      </c>
      <c r="Z273" s="36">
        <v>226500</v>
      </c>
      <c r="AA273" s="60">
        <f t="shared" si="37"/>
        <v>210550</v>
      </c>
      <c r="AB273" s="53">
        <f t="shared" si="32"/>
        <v>2553700</v>
      </c>
      <c r="AC273" s="54">
        <f t="shared" si="33"/>
        <v>0</v>
      </c>
    </row>
    <row r="274" spans="1:29">
      <c r="A274" s="51" t="s">
        <v>358</v>
      </c>
      <c r="B274" s="52" t="s">
        <v>359</v>
      </c>
      <c r="C274" s="21" t="s">
        <v>360</v>
      </c>
      <c r="D274" s="21" t="s">
        <v>360</v>
      </c>
      <c r="E274" s="36">
        <v>294</v>
      </c>
      <c r="F274" s="36">
        <v>0</v>
      </c>
      <c r="G274" s="36"/>
      <c r="H274" s="36">
        <v>3</v>
      </c>
      <c r="I274" s="36">
        <f t="shared" si="34"/>
        <v>246750</v>
      </c>
      <c r="J274" s="36">
        <f t="shared" si="35"/>
        <v>176400</v>
      </c>
      <c r="K274" s="36">
        <v>176400</v>
      </c>
      <c r="L274" s="36">
        <v>0</v>
      </c>
      <c r="M274" s="36">
        <v>0</v>
      </c>
      <c r="N274" s="36">
        <v>22050</v>
      </c>
      <c r="O274" s="36">
        <f t="shared" si="36"/>
        <v>48300</v>
      </c>
      <c r="P274" s="36">
        <v>22050</v>
      </c>
      <c r="Q274" s="36">
        <v>0</v>
      </c>
      <c r="R274" s="36">
        <v>26250</v>
      </c>
      <c r="S274" s="36">
        <v>0</v>
      </c>
      <c r="T274" s="36">
        <v>187600</v>
      </c>
      <c r="U274" s="36">
        <v>26300</v>
      </c>
      <c r="V274" s="36">
        <v>22100</v>
      </c>
      <c r="W274" s="36">
        <v>139200</v>
      </c>
      <c r="X274" s="36">
        <f t="shared" si="38"/>
        <v>36050</v>
      </c>
      <c r="Y274" s="36">
        <v>22050</v>
      </c>
      <c r="Z274" s="36">
        <v>14000</v>
      </c>
      <c r="AA274" s="60">
        <f t="shared" si="37"/>
        <v>23100</v>
      </c>
      <c r="AB274" s="53">
        <f t="shared" si="32"/>
        <v>246750</v>
      </c>
      <c r="AC274" s="54">
        <f t="shared" si="33"/>
        <v>0</v>
      </c>
    </row>
    <row r="275" spans="1:29">
      <c r="A275" s="51" t="s">
        <v>358</v>
      </c>
      <c r="B275" s="52" t="s">
        <v>359</v>
      </c>
      <c r="C275" s="21" t="s">
        <v>361</v>
      </c>
      <c r="D275" s="21" t="s">
        <v>361</v>
      </c>
      <c r="E275" s="36">
        <v>1588</v>
      </c>
      <c r="F275" s="36">
        <v>0</v>
      </c>
      <c r="G275" s="36"/>
      <c r="H275" s="36">
        <v>9</v>
      </c>
      <c r="I275" s="36">
        <f t="shared" si="34"/>
        <v>1269750</v>
      </c>
      <c r="J275" s="36">
        <f t="shared" si="35"/>
        <v>952800</v>
      </c>
      <c r="K275" s="36">
        <v>952800</v>
      </c>
      <c r="L275" s="36">
        <v>0</v>
      </c>
      <c r="M275" s="36">
        <v>0</v>
      </c>
      <c r="N275" s="36">
        <v>119100</v>
      </c>
      <c r="O275" s="36">
        <f t="shared" si="36"/>
        <v>197850</v>
      </c>
      <c r="P275" s="36">
        <v>119100</v>
      </c>
      <c r="Q275" s="36">
        <v>0</v>
      </c>
      <c r="R275" s="36">
        <v>78750</v>
      </c>
      <c r="S275" s="36">
        <v>0</v>
      </c>
      <c r="T275" s="36">
        <v>949900</v>
      </c>
      <c r="U275" s="36">
        <v>78800</v>
      </c>
      <c r="V275" s="36">
        <v>119100</v>
      </c>
      <c r="W275" s="36">
        <v>752000</v>
      </c>
      <c r="X275" s="36">
        <f t="shared" si="38"/>
        <v>194600</v>
      </c>
      <c r="Y275" s="36">
        <v>119100</v>
      </c>
      <c r="Z275" s="36">
        <v>75500</v>
      </c>
      <c r="AA275" s="60">
        <f t="shared" si="37"/>
        <v>125250</v>
      </c>
      <c r="AB275" s="53">
        <f t="shared" si="32"/>
        <v>1269750</v>
      </c>
      <c r="AC275" s="54">
        <f t="shared" si="33"/>
        <v>0</v>
      </c>
    </row>
    <row r="276" spans="1:29">
      <c r="A276" s="51" t="s">
        <v>358</v>
      </c>
      <c r="B276" s="52" t="s">
        <v>359</v>
      </c>
      <c r="C276" s="21" t="s">
        <v>362</v>
      </c>
      <c r="D276" s="21" t="s">
        <v>362</v>
      </c>
      <c r="E276" s="36">
        <v>507</v>
      </c>
      <c r="F276" s="36">
        <v>0</v>
      </c>
      <c r="G276" s="36"/>
      <c r="H276" s="36">
        <v>1</v>
      </c>
      <c r="I276" s="36">
        <f t="shared" si="34"/>
        <v>389000</v>
      </c>
      <c r="J276" s="36">
        <f t="shared" si="35"/>
        <v>304200</v>
      </c>
      <c r="K276" s="36">
        <v>304200</v>
      </c>
      <c r="L276" s="36">
        <v>0</v>
      </c>
      <c r="M276" s="36">
        <v>0</v>
      </c>
      <c r="N276" s="36">
        <v>38025</v>
      </c>
      <c r="O276" s="36">
        <f t="shared" si="36"/>
        <v>46775</v>
      </c>
      <c r="P276" s="36">
        <v>38025</v>
      </c>
      <c r="Q276" s="36">
        <v>0</v>
      </c>
      <c r="R276" s="36">
        <v>8750</v>
      </c>
      <c r="S276" s="36">
        <v>0</v>
      </c>
      <c r="T276" s="36">
        <v>286900</v>
      </c>
      <c r="U276" s="36">
        <v>8800</v>
      </c>
      <c r="V276" s="36">
        <v>38000</v>
      </c>
      <c r="W276" s="36">
        <v>240100</v>
      </c>
      <c r="X276" s="36">
        <f t="shared" si="38"/>
        <v>62125</v>
      </c>
      <c r="Y276" s="36">
        <v>38025</v>
      </c>
      <c r="Z276" s="36">
        <v>24100</v>
      </c>
      <c r="AA276" s="60">
        <f t="shared" si="37"/>
        <v>39975</v>
      </c>
      <c r="AB276" s="53">
        <f t="shared" si="32"/>
        <v>389000</v>
      </c>
      <c r="AC276" s="54">
        <f t="shared" si="33"/>
        <v>0</v>
      </c>
    </row>
    <row r="277" spans="1:29">
      <c r="A277" s="51" t="s">
        <v>358</v>
      </c>
      <c r="B277" s="52" t="s">
        <v>359</v>
      </c>
      <c r="C277" s="21" t="s">
        <v>363</v>
      </c>
      <c r="D277" s="21" t="s">
        <v>363</v>
      </c>
      <c r="E277" s="36">
        <v>967</v>
      </c>
      <c r="F277" s="36">
        <v>0</v>
      </c>
      <c r="G277" s="36"/>
      <c r="H277" s="36">
        <v>3</v>
      </c>
      <c r="I277" s="36">
        <f t="shared" si="34"/>
        <v>751500</v>
      </c>
      <c r="J277" s="36">
        <f t="shared" si="35"/>
        <v>580200</v>
      </c>
      <c r="K277" s="36">
        <v>580200</v>
      </c>
      <c r="L277" s="36">
        <v>0</v>
      </c>
      <c r="M277" s="36">
        <v>0</v>
      </c>
      <c r="N277" s="36">
        <v>72525</v>
      </c>
      <c r="O277" s="36">
        <f t="shared" si="36"/>
        <v>98775</v>
      </c>
      <c r="P277" s="36">
        <v>72525</v>
      </c>
      <c r="Q277" s="36">
        <v>0</v>
      </c>
      <c r="R277" s="36">
        <v>26250</v>
      </c>
      <c r="S277" s="36">
        <v>0</v>
      </c>
      <c r="T277" s="36">
        <v>556700</v>
      </c>
      <c r="U277" s="36">
        <v>26300</v>
      </c>
      <c r="V277" s="36">
        <v>72500</v>
      </c>
      <c r="W277" s="36">
        <v>457900</v>
      </c>
      <c r="X277" s="36">
        <f t="shared" si="38"/>
        <v>118525</v>
      </c>
      <c r="Y277" s="36">
        <v>72525</v>
      </c>
      <c r="Z277" s="36">
        <v>46000</v>
      </c>
      <c r="AA277" s="60">
        <f t="shared" si="37"/>
        <v>76275</v>
      </c>
      <c r="AB277" s="53">
        <f t="shared" si="32"/>
        <v>751500</v>
      </c>
      <c r="AC277" s="54">
        <f t="shared" si="33"/>
        <v>0</v>
      </c>
    </row>
    <row r="278" spans="1:29">
      <c r="A278" s="51" t="s">
        <v>358</v>
      </c>
      <c r="B278" s="52" t="s">
        <v>359</v>
      </c>
      <c r="C278" s="21" t="s">
        <v>364</v>
      </c>
      <c r="D278" s="21" t="s">
        <v>364</v>
      </c>
      <c r="E278" s="36">
        <v>736</v>
      </c>
      <c r="F278" s="36">
        <v>0</v>
      </c>
      <c r="G278" s="36"/>
      <c r="H278" s="36">
        <v>2</v>
      </c>
      <c r="I278" s="36">
        <f t="shared" si="34"/>
        <v>569500</v>
      </c>
      <c r="J278" s="36">
        <f t="shared" si="35"/>
        <v>441600</v>
      </c>
      <c r="K278" s="36">
        <v>441600</v>
      </c>
      <c r="L278" s="36">
        <v>0</v>
      </c>
      <c r="M278" s="36">
        <v>0</v>
      </c>
      <c r="N278" s="36">
        <v>55200</v>
      </c>
      <c r="O278" s="36">
        <f t="shared" si="36"/>
        <v>72700</v>
      </c>
      <c r="P278" s="36">
        <v>55200</v>
      </c>
      <c r="Q278" s="36">
        <v>0</v>
      </c>
      <c r="R278" s="36">
        <v>17500</v>
      </c>
      <c r="S278" s="36">
        <v>0</v>
      </c>
      <c r="T278" s="36">
        <v>421200</v>
      </c>
      <c r="U278" s="36">
        <v>17500</v>
      </c>
      <c r="V278" s="36">
        <v>55200</v>
      </c>
      <c r="W278" s="36">
        <v>348500</v>
      </c>
      <c r="X278" s="36">
        <f t="shared" si="38"/>
        <v>90200</v>
      </c>
      <c r="Y278" s="36">
        <v>55200</v>
      </c>
      <c r="Z278" s="36">
        <v>35000</v>
      </c>
      <c r="AA278" s="60">
        <f t="shared" si="37"/>
        <v>58100</v>
      </c>
      <c r="AB278" s="53">
        <f t="shared" si="32"/>
        <v>569500</v>
      </c>
      <c r="AC278" s="54">
        <f t="shared" si="33"/>
        <v>0</v>
      </c>
    </row>
    <row r="279" spans="1:29">
      <c r="A279" s="51" t="s">
        <v>358</v>
      </c>
      <c r="B279" s="52" t="s">
        <v>359</v>
      </c>
      <c r="C279" s="21" t="s">
        <v>365</v>
      </c>
      <c r="D279" s="21" t="s">
        <v>365</v>
      </c>
      <c r="E279" s="36">
        <v>1186</v>
      </c>
      <c r="F279" s="36">
        <v>0</v>
      </c>
      <c r="G279" s="36"/>
      <c r="H279" s="36">
        <v>3</v>
      </c>
      <c r="I279" s="36">
        <f t="shared" si="34"/>
        <v>915750</v>
      </c>
      <c r="J279" s="36">
        <f t="shared" si="35"/>
        <v>711600</v>
      </c>
      <c r="K279" s="36">
        <v>711600</v>
      </c>
      <c r="L279" s="36">
        <v>0</v>
      </c>
      <c r="M279" s="36">
        <v>0</v>
      </c>
      <c r="N279" s="36">
        <v>88950</v>
      </c>
      <c r="O279" s="36">
        <f t="shared" si="36"/>
        <v>115200</v>
      </c>
      <c r="P279" s="36">
        <v>88950</v>
      </c>
      <c r="Q279" s="36">
        <v>0</v>
      </c>
      <c r="R279" s="36">
        <v>26250</v>
      </c>
      <c r="S279" s="36">
        <v>0</v>
      </c>
      <c r="T279" s="36">
        <v>676900</v>
      </c>
      <c r="U279" s="36">
        <v>26300</v>
      </c>
      <c r="V279" s="36">
        <v>89000</v>
      </c>
      <c r="W279" s="36">
        <v>561600</v>
      </c>
      <c r="X279" s="36">
        <f t="shared" si="38"/>
        <v>145350</v>
      </c>
      <c r="Y279" s="36">
        <v>88950</v>
      </c>
      <c r="Z279" s="36">
        <v>56400</v>
      </c>
      <c r="AA279" s="60">
        <f t="shared" si="37"/>
        <v>93500</v>
      </c>
      <c r="AB279" s="53">
        <f t="shared" si="32"/>
        <v>915750</v>
      </c>
      <c r="AC279" s="54">
        <f t="shared" si="33"/>
        <v>0</v>
      </c>
    </row>
    <row r="280" spans="1:29">
      <c r="A280" s="51" t="s">
        <v>358</v>
      </c>
      <c r="B280" s="52" t="s">
        <v>359</v>
      </c>
      <c r="C280" s="21" t="s">
        <v>366</v>
      </c>
      <c r="D280" s="21" t="s">
        <v>366</v>
      </c>
      <c r="E280" s="36">
        <v>735</v>
      </c>
      <c r="F280" s="36">
        <v>0</v>
      </c>
      <c r="G280" s="36"/>
      <c r="H280" s="36">
        <v>4</v>
      </c>
      <c r="I280" s="36">
        <f t="shared" si="34"/>
        <v>586250</v>
      </c>
      <c r="J280" s="36">
        <f t="shared" si="35"/>
        <v>441000</v>
      </c>
      <c r="K280" s="36">
        <v>441000</v>
      </c>
      <c r="L280" s="36">
        <v>0</v>
      </c>
      <c r="M280" s="36">
        <v>0</v>
      </c>
      <c r="N280" s="36">
        <v>55125</v>
      </c>
      <c r="O280" s="36">
        <f t="shared" si="36"/>
        <v>90125</v>
      </c>
      <c r="P280" s="36">
        <v>55125</v>
      </c>
      <c r="Q280" s="36">
        <v>0</v>
      </c>
      <c r="R280" s="36">
        <v>35000</v>
      </c>
      <c r="S280" s="36">
        <v>0</v>
      </c>
      <c r="T280" s="36">
        <v>438200</v>
      </c>
      <c r="U280" s="36">
        <v>35000</v>
      </c>
      <c r="V280" s="36">
        <v>55100</v>
      </c>
      <c r="W280" s="36">
        <v>348100</v>
      </c>
      <c r="X280" s="36">
        <f t="shared" si="38"/>
        <v>90025</v>
      </c>
      <c r="Y280" s="36">
        <v>55125</v>
      </c>
      <c r="Z280" s="36">
        <v>34900</v>
      </c>
      <c r="AA280" s="60">
        <f t="shared" si="37"/>
        <v>58025</v>
      </c>
      <c r="AB280" s="53">
        <f t="shared" si="32"/>
        <v>586250</v>
      </c>
      <c r="AC280" s="54">
        <f t="shared" si="33"/>
        <v>0</v>
      </c>
    </row>
    <row r="281" spans="1:29">
      <c r="A281" s="51" t="s">
        <v>358</v>
      </c>
      <c r="B281" s="52" t="s">
        <v>359</v>
      </c>
      <c r="C281" s="21" t="s">
        <v>367</v>
      </c>
      <c r="D281" s="21" t="s">
        <v>367</v>
      </c>
      <c r="E281" s="36">
        <v>178</v>
      </c>
      <c r="F281" s="36">
        <v>0</v>
      </c>
      <c r="G281" s="36">
        <v>22</v>
      </c>
      <c r="H281" s="36">
        <v>5</v>
      </c>
      <c r="I281" s="36">
        <f t="shared" si="34"/>
        <v>223750</v>
      </c>
      <c r="J281" s="36">
        <f t="shared" si="35"/>
        <v>120000</v>
      </c>
      <c r="K281" s="36">
        <v>106800</v>
      </c>
      <c r="L281" s="36">
        <v>0</v>
      </c>
      <c r="M281" s="36">
        <v>13200</v>
      </c>
      <c r="N281" s="36">
        <v>13350</v>
      </c>
      <c r="O281" s="36">
        <f t="shared" si="36"/>
        <v>90400</v>
      </c>
      <c r="P281" s="36">
        <v>13350</v>
      </c>
      <c r="Q281" s="36">
        <v>0</v>
      </c>
      <c r="R281" s="36">
        <v>43750</v>
      </c>
      <c r="S281" s="36">
        <v>33300</v>
      </c>
      <c r="T281" s="36">
        <v>185200</v>
      </c>
      <c r="U281" s="36">
        <v>43800</v>
      </c>
      <c r="V281" s="36">
        <v>46700</v>
      </c>
      <c r="W281" s="36">
        <v>94700</v>
      </c>
      <c r="X281" s="36">
        <f t="shared" si="38"/>
        <v>22850</v>
      </c>
      <c r="Y281" s="36">
        <v>13350</v>
      </c>
      <c r="Z281" s="36">
        <v>9500</v>
      </c>
      <c r="AA281" s="60">
        <f t="shared" si="37"/>
        <v>15700</v>
      </c>
      <c r="AB281" s="53">
        <f t="shared" si="32"/>
        <v>223750</v>
      </c>
      <c r="AC281" s="54">
        <f t="shared" si="33"/>
        <v>0</v>
      </c>
    </row>
    <row r="282" spans="1:29">
      <c r="A282" s="51" t="s">
        <v>358</v>
      </c>
      <c r="B282" s="52" t="s">
        <v>359</v>
      </c>
      <c r="C282" s="21" t="s">
        <v>368</v>
      </c>
      <c r="D282" s="21" t="s">
        <v>368</v>
      </c>
      <c r="E282" s="36">
        <v>483</v>
      </c>
      <c r="F282" s="36">
        <v>0</v>
      </c>
      <c r="G282" s="36"/>
      <c r="H282" s="36">
        <v>2</v>
      </c>
      <c r="I282" s="36">
        <f t="shared" si="34"/>
        <v>379750</v>
      </c>
      <c r="J282" s="36">
        <f t="shared" si="35"/>
        <v>289800</v>
      </c>
      <c r="K282" s="36">
        <v>289800</v>
      </c>
      <c r="L282" s="36">
        <v>0</v>
      </c>
      <c r="M282" s="36">
        <v>0</v>
      </c>
      <c r="N282" s="36">
        <v>36225</v>
      </c>
      <c r="O282" s="36">
        <f t="shared" si="36"/>
        <v>53725</v>
      </c>
      <c r="P282" s="36">
        <v>36225</v>
      </c>
      <c r="Q282" s="36">
        <v>0</v>
      </c>
      <c r="R282" s="36">
        <v>17500</v>
      </c>
      <c r="S282" s="36">
        <v>0</v>
      </c>
      <c r="T282" s="36">
        <v>282400</v>
      </c>
      <c r="U282" s="36">
        <v>17500</v>
      </c>
      <c r="V282" s="36">
        <v>36200</v>
      </c>
      <c r="W282" s="36">
        <v>228700</v>
      </c>
      <c r="X282" s="36">
        <f t="shared" si="38"/>
        <v>59225</v>
      </c>
      <c r="Y282" s="36">
        <v>36225</v>
      </c>
      <c r="Z282" s="36">
        <v>23000</v>
      </c>
      <c r="AA282" s="60">
        <f t="shared" si="37"/>
        <v>38125</v>
      </c>
      <c r="AB282" s="53">
        <f t="shared" si="32"/>
        <v>379750</v>
      </c>
      <c r="AC282" s="54">
        <f t="shared" si="33"/>
        <v>0</v>
      </c>
    </row>
    <row r="283" spans="1:29">
      <c r="A283" s="51" t="s">
        <v>358</v>
      </c>
      <c r="B283" s="52" t="s">
        <v>359</v>
      </c>
      <c r="C283" s="21" t="s">
        <v>369</v>
      </c>
      <c r="D283" s="21" t="s">
        <v>369</v>
      </c>
      <c r="E283" s="36">
        <v>227</v>
      </c>
      <c r="F283" s="36">
        <v>0</v>
      </c>
      <c r="G283" s="36"/>
      <c r="H283" s="36">
        <v>3</v>
      </c>
      <c r="I283" s="36">
        <f t="shared" si="34"/>
        <v>196500</v>
      </c>
      <c r="J283" s="36">
        <f t="shared" si="35"/>
        <v>136200</v>
      </c>
      <c r="K283" s="36">
        <v>136200</v>
      </c>
      <c r="L283" s="36">
        <v>0</v>
      </c>
      <c r="M283" s="36">
        <v>0</v>
      </c>
      <c r="N283" s="36">
        <v>17025</v>
      </c>
      <c r="O283" s="36">
        <f t="shared" si="36"/>
        <v>43275</v>
      </c>
      <c r="P283" s="36">
        <v>17025</v>
      </c>
      <c r="Q283" s="36">
        <v>0</v>
      </c>
      <c r="R283" s="36">
        <v>26250</v>
      </c>
      <c r="S283" s="36">
        <v>0</v>
      </c>
      <c r="T283" s="36">
        <v>150800</v>
      </c>
      <c r="U283" s="36">
        <v>26300</v>
      </c>
      <c r="V283" s="36">
        <v>17000</v>
      </c>
      <c r="W283" s="36">
        <v>107500</v>
      </c>
      <c r="X283" s="36">
        <f t="shared" si="38"/>
        <v>27825</v>
      </c>
      <c r="Y283" s="36">
        <v>17025</v>
      </c>
      <c r="Z283" s="36">
        <v>10800</v>
      </c>
      <c r="AA283" s="60">
        <f t="shared" si="37"/>
        <v>17875</v>
      </c>
      <c r="AB283" s="53">
        <f t="shared" si="32"/>
        <v>196500</v>
      </c>
      <c r="AC283" s="54">
        <f t="shared" si="33"/>
        <v>0</v>
      </c>
    </row>
    <row r="284" spans="1:29">
      <c r="A284" s="51" t="s">
        <v>358</v>
      </c>
      <c r="B284" s="52" t="s">
        <v>359</v>
      </c>
      <c r="C284" s="21" t="s">
        <v>370</v>
      </c>
      <c r="D284" s="21" t="s">
        <v>370</v>
      </c>
      <c r="E284" s="36">
        <v>860</v>
      </c>
      <c r="F284" s="36">
        <v>0</v>
      </c>
      <c r="G284" s="36"/>
      <c r="H284" s="36">
        <v>8</v>
      </c>
      <c r="I284" s="36">
        <f t="shared" si="34"/>
        <v>715000</v>
      </c>
      <c r="J284" s="36">
        <f t="shared" si="35"/>
        <v>516000</v>
      </c>
      <c r="K284" s="36">
        <v>516000</v>
      </c>
      <c r="L284" s="36">
        <v>0</v>
      </c>
      <c r="M284" s="36">
        <v>0</v>
      </c>
      <c r="N284" s="36">
        <v>64500</v>
      </c>
      <c r="O284" s="36">
        <f t="shared" si="36"/>
        <v>134500</v>
      </c>
      <c r="P284" s="36">
        <v>64500</v>
      </c>
      <c r="Q284" s="36">
        <v>0</v>
      </c>
      <c r="R284" s="36">
        <v>70000</v>
      </c>
      <c r="S284" s="36">
        <v>0</v>
      </c>
      <c r="T284" s="36">
        <v>541800</v>
      </c>
      <c r="U284" s="36">
        <v>70000</v>
      </c>
      <c r="V284" s="36">
        <v>64500</v>
      </c>
      <c r="W284" s="36">
        <v>407300</v>
      </c>
      <c r="X284" s="36">
        <f t="shared" si="38"/>
        <v>105400</v>
      </c>
      <c r="Y284" s="36">
        <v>64500</v>
      </c>
      <c r="Z284" s="36">
        <v>40900</v>
      </c>
      <c r="AA284" s="60">
        <f t="shared" si="37"/>
        <v>67800</v>
      </c>
      <c r="AB284" s="53">
        <f t="shared" si="32"/>
        <v>715000</v>
      </c>
      <c r="AC284" s="54">
        <f t="shared" si="33"/>
        <v>0</v>
      </c>
    </row>
    <row r="285" spans="1:29">
      <c r="A285" s="51" t="s">
        <v>358</v>
      </c>
      <c r="B285" s="52" t="s">
        <v>359</v>
      </c>
      <c r="C285" s="21" t="s">
        <v>371</v>
      </c>
      <c r="D285" s="21" t="s">
        <v>371</v>
      </c>
      <c r="E285" s="36">
        <v>166</v>
      </c>
      <c r="F285" s="36">
        <v>0</v>
      </c>
      <c r="G285" s="36">
        <v>34</v>
      </c>
      <c r="H285" s="36">
        <v>4</v>
      </c>
      <c r="I285" s="36">
        <f t="shared" si="34"/>
        <v>215000</v>
      </c>
      <c r="J285" s="36">
        <f t="shared" si="35"/>
        <v>120000</v>
      </c>
      <c r="K285" s="36">
        <v>99600</v>
      </c>
      <c r="L285" s="36">
        <v>0</v>
      </c>
      <c r="M285" s="36">
        <v>20400</v>
      </c>
      <c r="N285" s="36">
        <v>12450</v>
      </c>
      <c r="O285" s="36">
        <f t="shared" si="36"/>
        <v>82550</v>
      </c>
      <c r="P285" s="36">
        <v>12450</v>
      </c>
      <c r="Q285" s="36">
        <v>0</v>
      </c>
      <c r="R285" s="36">
        <v>35000</v>
      </c>
      <c r="S285" s="36">
        <v>35100</v>
      </c>
      <c r="T285" s="36">
        <v>177300</v>
      </c>
      <c r="U285" s="36">
        <v>35000</v>
      </c>
      <c r="V285" s="36">
        <v>47600</v>
      </c>
      <c r="W285" s="36">
        <v>94700</v>
      </c>
      <c r="X285" s="36">
        <f t="shared" si="38"/>
        <v>21950</v>
      </c>
      <c r="Y285" s="36">
        <v>12450</v>
      </c>
      <c r="Z285" s="36">
        <v>9500</v>
      </c>
      <c r="AA285" s="60">
        <f t="shared" si="37"/>
        <v>15750</v>
      </c>
      <c r="AB285" s="53">
        <f t="shared" si="32"/>
        <v>215000</v>
      </c>
      <c r="AC285" s="54">
        <f t="shared" si="33"/>
        <v>0</v>
      </c>
    </row>
    <row r="286" hidden="1" spans="1:29">
      <c r="A286" s="51" t="s">
        <v>358</v>
      </c>
      <c r="B286" s="52" t="s">
        <v>359</v>
      </c>
      <c r="C286" s="21" t="s">
        <v>372</v>
      </c>
      <c r="D286" s="21" t="s">
        <v>372</v>
      </c>
      <c r="E286" s="36"/>
      <c r="F286" s="36"/>
      <c r="G286" s="36"/>
      <c r="H286" s="36"/>
      <c r="I286" s="36">
        <f t="shared" si="34"/>
        <v>0</v>
      </c>
      <c r="J286" s="36">
        <f t="shared" si="35"/>
        <v>0</v>
      </c>
      <c r="K286" s="36">
        <v>0</v>
      </c>
      <c r="L286" s="36">
        <v>0</v>
      </c>
      <c r="M286" s="36">
        <v>0</v>
      </c>
      <c r="N286" s="36">
        <v>0</v>
      </c>
      <c r="O286" s="36">
        <f t="shared" si="36"/>
        <v>0</v>
      </c>
      <c r="P286" s="36">
        <v>0</v>
      </c>
      <c r="Q286" s="36">
        <v>0</v>
      </c>
      <c r="R286" s="36">
        <v>0</v>
      </c>
      <c r="S286" s="36">
        <v>0</v>
      </c>
      <c r="T286" s="36">
        <v>0</v>
      </c>
      <c r="U286" s="36">
        <v>0</v>
      </c>
      <c r="V286" s="36">
        <v>0</v>
      </c>
      <c r="W286" s="36">
        <v>0</v>
      </c>
      <c r="X286" s="36">
        <f t="shared" si="38"/>
        <v>0</v>
      </c>
      <c r="Y286" s="36">
        <v>0</v>
      </c>
      <c r="Z286" s="36">
        <v>0</v>
      </c>
      <c r="AA286" s="60">
        <f t="shared" si="37"/>
        <v>0</v>
      </c>
      <c r="AB286" s="53">
        <f t="shared" si="32"/>
        <v>0</v>
      </c>
      <c r="AC286" s="54">
        <f t="shared" si="33"/>
        <v>0</v>
      </c>
    </row>
    <row r="287" spans="1:29">
      <c r="A287" s="51" t="s">
        <v>358</v>
      </c>
      <c r="B287" s="52" t="s">
        <v>359</v>
      </c>
      <c r="C287" s="21" t="s">
        <v>373</v>
      </c>
      <c r="D287" s="21" t="s">
        <v>373</v>
      </c>
      <c r="E287" s="36">
        <v>208</v>
      </c>
      <c r="F287" s="36">
        <v>0</v>
      </c>
      <c r="G287" s="36"/>
      <c r="H287" s="36">
        <v>0</v>
      </c>
      <c r="I287" s="36">
        <f t="shared" si="34"/>
        <v>156000</v>
      </c>
      <c r="J287" s="36">
        <f t="shared" si="35"/>
        <v>124800</v>
      </c>
      <c r="K287" s="36">
        <v>124800</v>
      </c>
      <c r="L287" s="36">
        <v>0</v>
      </c>
      <c r="M287" s="36">
        <v>0</v>
      </c>
      <c r="N287" s="36">
        <v>15600</v>
      </c>
      <c r="O287" s="36">
        <f t="shared" si="36"/>
        <v>15600</v>
      </c>
      <c r="P287" s="36">
        <v>15600</v>
      </c>
      <c r="Q287" s="36">
        <v>0</v>
      </c>
      <c r="R287" s="36">
        <v>0</v>
      </c>
      <c r="S287" s="36">
        <v>0</v>
      </c>
      <c r="T287" s="36">
        <v>114100</v>
      </c>
      <c r="U287" s="36">
        <v>0</v>
      </c>
      <c r="V287" s="36">
        <v>15600</v>
      </c>
      <c r="W287" s="36">
        <v>98500</v>
      </c>
      <c r="X287" s="36">
        <f t="shared" si="38"/>
        <v>25500</v>
      </c>
      <c r="Y287" s="36">
        <v>15600</v>
      </c>
      <c r="Z287" s="36">
        <v>9900</v>
      </c>
      <c r="AA287" s="60">
        <f t="shared" si="37"/>
        <v>16400</v>
      </c>
      <c r="AB287" s="53">
        <f t="shared" si="32"/>
        <v>156000</v>
      </c>
      <c r="AC287" s="54">
        <f t="shared" si="33"/>
        <v>0</v>
      </c>
    </row>
    <row r="288" spans="1:29">
      <c r="A288" s="51" t="s">
        <v>358</v>
      </c>
      <c r="B288" s="52" t="s">
        <v>359</v>
      </c>
      <c r="C288" s="21" t="s">
        <v>374</v>
      </c>
      <c r="D288" s="21" t="s">
        <v>374</v>
      </c>
      <c r="E288" s="36">
        <v>1159</v>
      </c>
      <c r="F288" s="36">
        <v>0</v>
      </c>
      <c r="G288" s="36"/>
      <c r="H288" s="36">
        <v>1</v>
      </c>
      <c r="I288" s="36">
        <f t="shared" si="34"/>
        <v>878000</v>
      </c>
      <c r="J288" s="36">
        <f t="shared" si="35"/>
        <v>695400</v>
      </c>
      <c r="K288" s="36">
        <v>695400</v>
      </c>
      <c r="L288" s="36">
        <v>0</v>
      </c>
      <c r="M288" s="36">
        <v>0</v>
      </c>
      <c r="N288" s="36">
        <v>86925</v>
      </c>
      <c r="O288" s="36">
        <f t="shared" si="36"/>
        <v>95675</v>
      </c>
      <c r="P288" s="36">
        <v>86925</v>
      </c>
      <c r="Q288" s="36">
        <v>0</v>
      </c>
      <c r="R288" s="36">
        <v>8750</v>
      </c>
      <c r="S288" s="36">
        <v>0</v>
      </c>
      <c r="T288" s="36">
        <v>644600</v>
      </c>
      <c r="U288" s="36">
        <v>8800</v>
      </c>
      <c r="V288" s="36">
        <v>86900</v>
      </c>
      <c r="W288" s="36">
        <v>548900</v>
      </c>
      <c r="X288" s="36">
        <f t="shared" si="38"/>
        <v>142025</v>
      </c>
      <c r="Y288" s="36">
        <v>86925</v>
      </c>
      <c r="Z288" s="36">
        <v>55100</v>
      </c>
      <c r="AA288" s="60">
        <f t="shared" si="37"/>
        <v>91375</v>
      </c>
      <c r="AB288" s="53">
        <f t="shared" si="32"/>
        <v>878000</v>
      </c>
      <c r="AC288" s="54">
        <f t="shared" si="33"/>
        <v>0</v>
      </c>
    </row>
    <row r="289" spans="1:29">
      <c r="A289" s="51" t="s">
        <v>358</v>
      </c>
      <c r="B289" s="52" t="s">
        <v>359</v>
      </c>
      <c r="C289" s="21" t="s">
        <v>375</v>
      </c>
      <c r="D289" s="21" t="s">
        <v>375</v>
      </c>
      <c r="E289" s="36">
        <v>665</v>
      </c>
      <c r="F289" s="36">
        <v>0</v>
      </c>
      <c r="G289" s="36"/>
      <c r="H289" s="36">
        <v>3</v>
      </c>
      <c r="I289" s="36">
        <f t="shared" si="34"/>
        <v>525000</v>
      </c>
      <c r="J289" s="36">
        <f t="shared" si="35"/>
        <v>399000</v>
      </c>
      <c r="K289" s="36">
        <v>399000</v>
      </c>
      <c r="L289" s="36">
        <v>0</v>
      </c>
      <c r="M289" s="36">
        <v>0</v>
      </c>
      <c r="N289" s="36">
        <v>49875</v>
      </c>
      <c r="O289" s="36">
        <f t="shared" si="36"/>
        <v>76125</v>
      </c>
      <c r="P289" s="36">
        <v>49875</v>
      </c>
      <c r="Q289" s="36">
        <v>0</v>
      </c>
      <c r="R289" s="36">
        <v>26250</v>
      </c>
      <c r="S289" s="36">
        <v>0</v>
      </c>
      <c r="T289" s="36">
        <v>391100</v>
      </c>
      <c r="U289" s="36">
        <v>26300</v>
      </c>
      <c r="V289" s="36">
        <v>49900</v>
      </c>
      <c r="W289" s="36">
        <v>314900</v>
      </c>
      <c r="X289" s="36">
        <f t="shared" si="38"/>
        <v>81475</v>
      </c>
      <c r="Y289" s="36">
        <v>49875</v>
      </c>
      <c r="Z289" s="36">
        <v>31600</v>
      </c>
      <c r="AA289" s="60">
        <f t="shared" si="37"/>
        <v>52425</v>
      </c>
      <c r="AB289" s="53">
        <f t="shared" si="32"/>
        <v>525000</v>
      </c>
      <c r="AC289" s="54">
        <f t="shared" si="33"/>
        <v>0</v>
      </c>
    </row>
    <row r="290" spans="1:29">
      <c r="A290" s="51" t="s">
        <v>358</v>
      </c>
      <c r="B290" s="52" t="s">
        <v>359</v>
      </c>
      <c r="C290" s="21" t="s">
        <v>376</v>
      </c>
      <c r="D290" s="21" t="s">
        <v>376</v>
      </c>
      <c r="E290" s="36">
        <v>168</v>
      </c>
      <c r="F290" s="36">
        <v>0</v>
      </c>
      <c r="G290" s="36">
        <v>32</v>
      </c>
      <c r="H290" s="36">
        <v>6</v>
      </c>
      <c r="I290" s="36">
        <f t="shared" si="34"/>
        <v>232500</v>
      </c>
      <c r="J290" s="36">
        <f t="shared" si="35"/>
        <v>120000</v>
      </c>
      <c r="K290" s="36">
        <v>100800</v>
      </c>
      <c r="L290" s="36">
        <v>0</v>
      </c>
      <c r="M290" s="36">
        <v>19200</v>
      </c>
      <c r="N290" s="36">
        <v>12600</v>
      </c>
      <c r="O290" s="36">
        <f t="shared" si="36"/>
        <v>99900</v>
      </c>
      <c r="P290" s="36">
        <v>12600</v>
      </c>
      <c r="Q290" s="36">
        <v>0</v>
      </c>
      <c r="R290" s="36">
        <v>52500</v>
      </c>
      <c r="S290" s="36">
        <v>34800</v>
      </c>
      <c r="T290" s="36">
        <v>194600</v>
      </c>
      <c r="U290" s="36">
        <v>52500</v>
      </c>
      <c r="V290" s="36">
        <v>47400</v>
      </c>
      <c r="W290" s="36">
        <v>94700</v>
      </c>
      <c r="X290" s="36">
        <f t="shared" si="38"/>
        <v>22100</v>
      </c>
      <c r="Y290" s="36">
        <v>12600</v>
      </c>
      <c r="Z290" s="36">
        <v>9500</v>
      </c>
      <c r="AA290" s="60">
        <f t="shared" si="37"/>
        <v>15800</v>
      </c>
      <c r="AB290" s="53">
        <f t="shared" si="32"/>
        <v>232500</v>
      </c>
      <c r="AC290" s="54">
        <f t="shared" si="33"/>
        <v>0</v>
      </c>
    </row>
    <row r="291" spans="1:29">
      <c r="A291" s="51" t="s">
        <v>358</v>
      </c>
      <c r="B291" s="52" t="s">
        <v>359</v>
      </c>
      <c r="C291" s="21" t="s">
        <v>377</v>
      </c>
      <c r="D291" s="21" t="s">
        <v>377</v>
      </c>
      <c r="E291" s="36">
        <v>183</v>
      </c>
      <c r="F291" s="36">
        <v>0</v>
      </c>
      <c r="G291" s="36">
        <v>17</v>
      </c>
      <c r="H291" s="36">
        <v>2</v>
      </c>
      <c r="I291" s="36">
        <f t="shared" si="34"/>
        <v>197500</v>
      </c>
      <c r="J291" s="36">
        <f t="shared" si="35"/>
        <v>120000</v>
      </c>
      <c r="K291" s="36">
        <v>109800</v>
      </c>
      <c r="L291" s="36">
        <v>0</v>
      </c>
      <c r="M291" s="36">
        <v>10200</v>
      </c>
      <c r="N291" s="36">
        <v>13725</v>
      </c>
      <c r="O291" s="36">
        <f t="shared" si="36"/>
        <v>63775</v>
      </c>
      <c r="P291" s="36">
        <v>13725</v>
      </c>
      <c r="Q291" s="36">
        <v>0</v>
      </c>
      <c r="R291" s="36">
        <v>17500</v>
      </c>
      <c r="S291" s="36">
        <v>32550</v>
      </c>
      <c r="T291" s="36">
        <v>158500</v>
      </c>
      <c r="U291" s="36">
        <v>17500</v>
      </c>
      <c r="V291" s="36">
        <v>46300</v>
      </c>
      <c r="W291" s="36">
        <v>94700</v>
      </c>
      <c r="X291" s="36">
        <f t="shared" si="38"/>
        <v>23225</v>
      </c>
      <c r="Y291" s="36">
        <v>13725</v>
      </c>
      <c r="Z291" s="36">
        <v>9500</v>
      </c>
      <c r="AA291" s="60">
        <f t="shared" si="37"/>
        <v>15775</v>
      </c>
      <c r="AB291" s="53">
        <f t="shared" si="32"/>
        <v>197500</v>
      </c>
      <c r="AC291" s="54">
        <f t="shared" si="33"/>
        <v>0</v>
      </c>
    </row>
    <row r="292" hidden="1" spans="1:29">
      <c r="A292" s="51" t="s">
        <v>358</v>
      </c>
      <c r="B292" s="52" t="s">
        <v>359</v>
      </c>
      <c r="C292" s="21" t="s">
        <v>378</v>
      </c>
      <c r="D292" s="21" t="s">
        <v>378</v>
      </c>
      <c r="E292" s="36"/>
      <c r="F292" s="36"/>
      <c r="G292" s="36"/>
      <c r="H292" s="36"/>
      <c r="I292" s="36">
        <f t="shared" si="34"/>
        <v>0</v>
      </c>
      <c r="J292" s="36">
        <f t="shared" si="35"/>
        <v>0</v>
      </c>
      <c r="K292" s="36">
        <v>0</v>
      </c>
      <c r="L292" s="36">
        <v>0</v>
      </c>
      <c r="M292" s="36">
        <v>0</v>
      </c>
      <c r="N292" s="36">
        <v>0</v>
      </c>
      <c r="O292" s="36">
        <f t="shared" si="36"/>
        <v>0</v>
      </c>
      <c r="P292" s="36">
        <v>0</v>
      </c>
      <c r="Q292" s="36">
        <v>0</v>
      </c>
      <c r="R292" s="36">
        <v>0</v>
      </c>
      <c r="S292" s="36">
        <v>0</v>
      </c>
      <c r="T292" s="36">
        <v>0</v>
      </c>
      <c r="U292" s="36">
        <v>0</v>
      </c>
      <c r="V292" s="36">
        <v>0</v>
      </c>
      <c r="W292" s="36">
        <v>0</v>
      </c>
      <c r="X292" s="36">
        <f t="shared" si="38"/>
        <v>0</v>
      </c>
      <c r="Y292" s="36">
        <v>0</v>
      </c>
      <c r="Z292" s="36">
        <v>0</v>
      </c>
      <c r="AA292" s="60">
        <f t="shared" si="37"/>
        <v>0</v>
      </c>
      <c r="AB292" s="53">
        <f t="shared" si="32"/>
        <v>0</v>
      </c>
      <c r="AC292" s="54">
        <f t="shared" si="33"/>
        <v>0</v>
      </c>
    </row>
    <row r="293" spans="1:29">
      <c r="A293" s="51" t="s">
        <v>358</v>
      </c>
      <c r="B293" s="52" t="s">
        <v>359</v>
      </c>
      <c r="C293" s="21" t="s">
        <v>379</v>
      </c>
      <c r="D293" s="21" t="s">
        <v>379</v>
      </c>
      <c r="E293" s="36">
        <v>231</v>
      </c>
      <c r="F293" s="36">
        <v>0</v>
      </c>
      <c r="G293" s="36"/>
      <c r="H293" s="36">
        <v>2</v>
      </c>
      <c r="I293" s="36">
        <f t="shared" si="34"/>
        <v>190750</v>
      </c>
      <c r="J293" s="36">
        <f t="shared" si="35"/>
        <v>138600</v>
      </c>
      <c r="K293" s="36">
        <v>138600</v>
      </c>
      <c r="L293" s="36">
        <v>0</v>
      </c>
      <c r="M293" s="36">
        <v>0</v>
      </c>
      <c r="N293" s="36">
        <v>17325</v>
      </c>
      <c r="O293" s="36">
        <f t="shared" si="36"/>
        <v>34825</v>
      </c>
      <c r="P293" s="36">
        <v>17325</v>
      </c>
      <c r="Q293" s="36">
        <v>0</v>
      </c>
      <c r="R293" s="36">
        <v>17500</v>
      </c>
      <c r="S293" s="36">
        <v>0</v>
      </c>
      <c r="T293" s="36">
        <v>144200</v>
      </c>
      <c r="U293" s="36">
        <v>17500</v>
      </c>
      <c r="V293" s="36">
        <v>17300</v>
      </c>
      <c r="W293" s="36">
        <v>109400</v>
      </c>
      <c r="X293" s="36">
        <f t="shared" si="38"/>
        <v>28325</v>
      </c>
      <c r="Y293" s="36">
        <v>17325</v>
      </c>
      <c r="Z293" s="36">
        <v>11000</v>
      </c>
      <c r="AA293" s="60">
        <f t="shared" si="37"/>
        <v>18225</v>
      </c>
      <c r="AB293" s="53">
        <f t="shared" si="32"/>
        <v>190750</v>
      </c>
      <c r="AC293" s="54">
        <f t="shared" si="33"/>
        <v>0</v>
      </c>
    </row>
    <row r="294" spans="1:29">
      <c r="A294" s="51" t="s">
        <v>358</v>
      </c>
      <c r="B294" s="52" t="s">
        <v>359</v>
      </c>
      <c r="C294" s="21" t="s">
        <v>380</v>
      </c>
      <c r="D294" s="21" t="s">
        <v>380</v>
      </c>
      <c r="E294" s="36">
        <v>360</v>
      </c>
      <c r="F294" s="36">
        <v>0</v>
      </c>
      <c r="G294" s="36"/>
      <c r="H294" s="36">
        <v>2</v>
      </c>
      <c r="I294" s="36">
        <f t="shared" si="34"/>
        <v>287500</v>
      </c>
      <c r="J294" s="36">
        <f t="shared" si="35"/>
        <v>216000</v>
      </c>
      <c r="K294" s="36">
        <v>216000</v>
      </c>
      <c r="L294" s="36">
        <v>0</v>
      </c>
      <c r="M294" s="36">
        <v>0</v>
      </c>
      <c r="N294" s="36">
        <v>27000</v>
      </c>
      <c r="O294" s="36">
        <f t="shared" si="36"/>
        <v>44500</v>
      </c>
      <c r="P294" s="36">
        <v>27000</v>
      </c>
      <c r="Q294" s="36">
        <v>0</v>
      </c>
      <c r="R294" s="36">
        <v>17500</v>
      </c>
      <c r="S294" s="36">
        <v>0</v>
      </c>
      <c r="T294" s="36">
        <v>215000</v>
      </c>
      <c r="U294" s="36">
        <v>17500</v>
      </c>
      <c r="V294" s="36">
        <v>27000</v>
      </c>
      <c r="W294" s="36">
        <v>170500</v>
      </c>
      <c r="X294" s="36">
        <f t="shared" si="38"/>
        <v>44100</v>
      </c>
      <c r="Y294" s="36">
        <v>27000</v>
      </c>
      <c r="Z294" s="36">
        <v>17100</v>
      </c>
      <c r="AA294" s="60">
        <f t="shared" si="37"/>
        <v>28400</v>
      </c>
      <c r="AB294" s="53">
        <f t="shared" si="32"/>
        <v>287500</v>
      </c>
      <c r="AC294" s="54">
        <f t="shared" si="33"/>
        <v>0</v>
      </c>
    </row>
    <row r="295" s="40" customFormat="1" spans="1:29">
      <c r="A295" s="62" t="e">
        <v>#N/A</v>
      </c>
      <c r="B295" s="67"/>
      <c r="C295" s="69" t="s">
        <v>381</v>
      </c>
      <c r="D295" s="69" t="s">
        <v>381</v>
      </c>
      <c r="E295" s="58">
        <f>SUM(E296:E311)</f>
        <v>5909</v>
      </c>
      <c r="F295" s="58">
        <f>SUM(F296:F311)</f>
        <v>0</v>
      </c>
      <c r="G295" s="58">
        <f>SUM(G296:G311)</f>
        <v>290</v>
      </c>
      <c r="H295" s="58">
        <f>SUM(H296:H311)</f>
        <v>22</v>
      </c>
      <c r="I295" s="58">
        <f t="shared" si="34"/>
        <v>5021750</v>
      </c>
      <c r="J295" s="58">
        <f t="shared" si="35"/>
        <v>3719400</v>
      </c>
      <c r="K295" s="58">
        <v>3545400</v>
      </c>
      <c r="L295" s="58">
        <v>0</v>
      </c>
      <c r="M295" s="58">
        <v>174000</v>
      </c>
      <c r="N295" s="58">
        <v>443175</v>
      </c>
      <c r="O295" s="58">
        <f t="shared" si="36"/>
        <v>859175</v>
      </c>
      <c r="P295" s="58">
        <v>443175</v>
      </c>
      <c r="Q295" s="58">
        <v>0</v>
      </c>
      <c r="R295" s="58">
        <v>192500</v>
      </c>
      <c r="S295" s="58">
        <v>223500</v>
      </c>
      <c r="T295" s="58">
        <v>3795200</v>
      </c>
      <c r="U295" s="58">
        <v>192800</v>
      </c>
      <c r="V295" s="58">
        <v>666800</v>
      </c>
      <c r="W295" s="58">
        <v>2935600</v>
      </c>
      <c r="X295" s="58">
        <f>SUM(X296:X311)</f>
        <v>765875</v>
      </c>
      <c r="Y295" s="58">
        <v>443175</v>
      </c>
      <c r="Z295" s="58">
        <v>322700</v>
      </c>
      <c r="AA295" s="64">
        <f t="shared" si="37"/>
        <v>460675</v>
      </c>
      <c r="AB295" s="65">
        <f t="shared" si="32"/>
        <v>5021750</v>
      </c>
      <c r="AC295" s="66">
        <f t="shared" si="33"/>
        <v>0</v>
      </c>
    </row>
    <row r="296" spans="1:29">
      <c r="A296" s="51" t="s">
        <v>382</v>
      </c>
      <c r="B296" s="52" t="s">
        <v>383</v>
      </c>
      <c r="C296" s="21" t="s">
        <v>383</v>
      </c>
      <c r="D296" s="21" t="s">
        <v>383</v>
      </c>
      <c r="E296" s="36">
        <v>1392</v>
      </c>
      <c r="F296" s="36">
        <v>0</v>
      </c>
      <c r="G296" s="36"/>
      <c r="H296" s="36">
        <v>1</v>
      </c>
      <c r="I296" s="36">
        <f t="shared" si="34"/>
        <v>1052750</v>
      </c>
      <c r="J296" s="36">
        <f t="shared" si="35"/>
        <v>835200</v>
      </c>
      <c r="K296" s="36">
        <v>835200</v>
      </c>
      <c r="L296" s="36">
        <v>0</v>
      </c>
      <c r="M296" s="36">
        <v>0</v>
      </c>
      <c r="N296" s="36">
        <v>104400</v>
      </c>
      <c r="O296" s="36">
        <f t="shared" si="36"/>
        <v>113150</v>
      </c>
      <c r="P296" s="36">
        <v>104400</v>
      </c>
      <c r="Q296" s="36">
        <v>0</v>
      </c>
      <c r="R296" s="36">
        <v>8750</v>
      </c>
      <c r="S296" s="36">
        <v>0</v>
      </c>
      <c r="T296" s="36">
        <v>772400</v>
      </c>
      <c r="U296" s="36">
        <v>8800</v>
      </c>
      <c r="V296" s="36">
        <v>104400</v>
      </c>
      <c r="W296" s="36">
        <v>659200</v>
      </c>
      <c r="X296" s="36">
        <f t="shared" si="38"/>
        <v>198600</v>
      </c>
      <c r="Y296" s="36">
        <v>104400</v>
      </c>
      <c r="Z296" s="36">
        <v>94200</v>
      </c>
      <c r="AA296" s="60">
        <f t="shared" si="37"/>
        <v>81750</v>
      </c>
      <c r="AB296" s="53">
        <f t="shared" si="32"/>
        <v>1052750</v>
      </c>
      <c r="AC296" s="54">
        <f t="shared" si="33"/>
        <v>0</v>
      </c>
    </row>
    <row r="297" spans="1:29">
      <c r="A297" s="51" t="s">
        <v>382</v>
      </c>
      <c r="B297" s="52" t="s">
        <v>383</v>
      </c>
      <c r="C297" s="21" t="s">
        <v>384</v>
      </c>
      <c r="D297" s="21" t="s">
        <v>384</v>
      </c>
      <c r="E297" s="36">
        <v>206</v>
      </c>
      <c r="F297" s="36">
        <v>0</v>
      </c>
      <c r="G297" s="36"/>
      <c r="H297" s="36">
        <v>1</v>
      </c>
      <c r="I297" s="36">
        <f t="shared" si="34"/>
        <v>163250</v>
      </c>
      <c r="J297" s="36">
        <f t="shared" si="35"/>
        <v>123600</v>
      </c>
      <c r="K297" s="36">
        <v>123600</v>
      </c>
      <c r="L297" s="36">
        <v>0</v>
      </c>
      <c r="M297" s="36">
        <v>0</v>
      </c>
      <c r="N297" s="36">
        <v>15450</v>
      </c>
      <c r="O297" s="36">
        <f t="shared" si="36"/>
        <v>24200</v>
      </c>
      <c r="P297" s="36">
        <v>15450</v>
      </c>
      <c r="Q297" s="36">
        <v>0</v>
      </c>
      <c r="R297" s="36">
        <v>8750</v>
      </c>
      <c r="S297" s="36">
        <v>0</v>
      </c>
      <c r="T297" s="36">
        <v>121900</v>
      </c>
      <c r="U297" s="36">
        <v>8800</v>
      </c>
      <c r="V297" s="36">
        <v>15500</v>
      </c>
      <c r="W297" s="36">
        <v>97600</v>
      </c>
      <c r="X297" s="36">
        <f t="shared" si="38"/>
        <v>25250</v>
      </c>
      <c r="Y297" s="36">
        <v>15450</v>
      </c>
      <c r="Z297" s="36">
        <v>9800</v>
      </c>
      <c r="AA297" s="60">
        <f t="shared" si="37"/>
        <v>16100</v>
      </c>
      <c r="AB297" s="53">
        <f t="shared" ref="AB297:AB311" si="39">T297+X297+AA297</f>
        <v>163250</v>
      </c>
      <c r="AC297" s="54">
        <f t="shared" ref="AC297:AC311" si="40">AB297-I297</f>
        <v>0</v>
      </c>
    </row>
    <row r="298" spans="1:29">
      <c r="A298" s="51" t="s">
        <v>382</v>
      </c>
      <c r="B298" s="52" t="s">
        <v>383</v>
      </c>
      <c r="C298" s="21" t="s">
        <v>385</v>
      </c>
      <c r="D298" s="21" t="s">
        <v>385</v>
      </c>
      <c r="E298" s="36">
        <v>279</v>
      </c>
      <c r="F298" s="36">
        <v>0</v>
      </c>
      <c r="G298" s="36"/>
      <c r="H298" s="36">
        <v>5</v>
      </c>
      <c r="I298" s="36">
        <f t="shared" si="34"/>
        <v>253000</v>
      </c>
      <c r="J298" s="36">
        <f t="shared" si="35"/>
        <v>167400</v>
      </c>
      <c r="K298" s="36">
        <v>167400</v>
      </c>
      <c r="L298" s="36">
        <v>0</v>
      </c>
      <c r="M298" s="36">
        <v>0</v>
      </c>
      <c r="N298" s="36">
        <v>20925</v>
      </c>
      <c r="O298" s="36">
        <f t="shared" si="36"/>
        <v>64675</v>
      </c>
      <c r="P298" s="36">
        <v>20925</v>
      </c>
      <c r="Q298" s="36">
        <v>0</v>
      </c>
      <c r="R298" s="36">
        <v>43750</v>
      </c>
      <c r="S298" s="36">
        <v>0</v>
      </c>
      <c r="T298" s="36">
        <v>196800</v>
      </c>
      <c r="U298" s="36">
        <v>43800</v>
      </c>
      <c r="V298" s="36">
        <v>20900</v>
      </c>
      <c r="W298" s="36">
        <v>132100</v>
      </c>
      <c r="X298" s="36">
        <f t="shared" si="38"/>
        <v>34225</v>
      </c>
      <c r="Y298" s="36">
        <v>20925</v>
      </c>
      <c r="Z298" s="36">
        <v>13300</v>
      </c>
      <c r="AA298" s="60">
        <f t="shared" si="37"/>
        <v>21975</v>
      </c>
      <c r="AB298" s="53">
        <f t="shared" si="39"/>
        <v>253000</v>
      </c>
      <c r="AC298" s="54">
        <f t="shared" si="40"/>
        <v>0</v>
      </c>
    </row>
    <row r="299" spans="1:29">
      <c r="A299" s="51" t="s">
        <v>382</v>
      </c>
      <c r="B299" s="52" t="s">
        <v>383</v>
      </c>
      <c r="C299" s="21" t="s">
        <v>386</v>
      </c>
      <c r="D299" s="21" t="s">
        <v>386</v>
      </c>
      <c r="E299" s="36">
        <v>231</v>
      </c>
      <c r="F299" s="36">
        <v>0</v>
      </c>
      <c r="G299" s="36"/>
      <c r="H299" s="36">
        <v>0</v>
      </c>
      <c r="I299" s="36">
        <f t="shared" si="34"/>
        <v>173250</v>
      </c>
      <c r="J299" s="36">
        <f t="shared" si="35"/>
        <v>138600</v>
      </c>
      <c r="K299" s="36">
        <v>138600</v>
      </c>
      <c r="L299" s="36">
        <v>0</v>
      </c>
      <c r="M299" s="36">
        <v>0</v>
      </c>
      <c r="N299" s="36">
        <v>17325</v>
      </c>
      <c r="O299" s="36">
        <f t="shared" si="36"/>
        <v>17325</v>
      </c>
      <c r="P299" s="36">
        <v>17325</v>
      </c>
      <c r="Q299" s="36">
        <v>0</v>
      </c>
      <c r="R299" s="36">
        <v>0</v>
      </c>
      <c r="S299" s="36">
        <v>0</v>
      </c>
      <c r="T299" s="36">
        <v>126700</v>
      </c>
      <c r="U299" s="36">
        <v>0</v>
      </c>
      <c r="V299" s="36">
        <v>17300</v>
      </c>
      <c r="W299" s="36">
        <v>109400</v>
      </c>
      <c r="X299" s="36">
        <f t="shared" si="38"/>
        <v>28325</v>
      </c>
      <c r="Y299" s="36">
        <v>17325</v>
      </c>
      <c r="Z299" s="36">
        <v>11000</v>
      </c>
      <c r="AA299" s="60">
        <f t="shared" si="37"/>
        <v>18225</v>
      </c>
      <c r="AB299" s="53">
        <f t="shared" si="39"/>
        <v>173250</v>
      </c>
      <c r="AC299" s="54">
        <f t="shared" si="40"/>
        <v>0</v>
      </c>
    </row>
    <row r="300" spans="1:29">
      <c r="A300" s="51" t="s">
        <v>382</v>
      </c>
      <c r="B300" s="52" t="s">
        <v>383</v>
      </c>
      <c r="C300" s="21" t="s">
        <v>387</v>
      </c>
      <c r="D300" s="21" t="s">
        <v>387</v>
      </c>
      <c r="E300" s="36">
        <v>417</v>
      </c>
      <c r="F300" s="36">
        <v>0</v>
      </c>
      <c r="G300" s="36"/>
      <c r="H300" s="36">
        <v>2</v>
      </c>
      <c r="I300" s="36">
        <f t="shared" si="34"/>
        <v>330250</v>
      </c>
      <c r="J300" s="36">
        <f t="shared" si="35"/>
        <v>250200</v>
      </c>
      <c r="K300" s="36">
        <v>250200</v>
      </c>
      <c r="L300" s="36">
        <v>0</v>
      </c>
      <c r="M300" s="36">
        <v>0</v>
      </c>
      <c r="N300" s="36">
        <v>31275</v>
      </c>
      <c r="O300" s="36">
        <f t="shared" si="36"/>
        <v>48775</v>
      </c>
      <c r="P300" s="36">
        <v>31275</v>
      </c>
      <c r="Q300" s="36">
        <v>0</v>
      </c>
      <c r="R300" s="36">
        <v>17500</v>
      </c>
      <c r="S300" s="36">
        <v>0</v>
      </c>
      <c r="T300" s="36">
        <v>246300</v>
      </c>
      <c r="U300" s="36">
        <v>17500</v>
      </c>
      <c r="V300" s="36">
        <v>31300</v>
      </c>
      <c r="W300" s="36">
        <v>197500</v>
      </c>
      <c r="X300" s="36">
        <f t="shared" si="38"/>
        <v>51075</v>
      </c>
      <c r="Y300" s="36">
        <v>31275</v>
      </c>
      <c r="Z300" s="36">
        <v>19800</v>
      </c>
      <c r="AA300" s="60">
        <f t="shared" si="37"/>
        <v>32875</v>
      </c>
      <c r="AB300" s="53">
        <f t="shared" si="39"/>
        <v>330250</v>
      </c>
      <c r="AC300" s="54">
        <f t="shared" si="40"/>
        <v>0</v>
      </c>
    </row>
    <row r="301" spans="1:29">
      <c r="A301" s="51" t="s">
        <v>382</v>
      </c>
      <c r="B301" s="52" t="s">
        <v>383</v>
      </c>
      <c r="C301" s="21" t="s">
        <v>388</v>
      </c>
      <c r="D301" s="21" t="s">
        <v>388</v>
      </c>
      <c r="E301" s="36">
        <v>131</v>
      </c>
      <c r="F301" s="36">
        <v>0</v>
      </c>
      <c r="G301" s="36">
        <v>69</v>
      </c>
      <c r="H301" s="36">
        <v>2</v>
      </c>
      <c r="I301" s="36">
        <f t="shared" si="34"/>
        <v>197500</v>
      </c>
      <c r="J301" s="36">
        <f t="shared" si="35"/>
        <v>120000</v>
      </c>
      <c r="K301" s="36">
        <v>78600</v>
      </c>
      <c r="L301" s="36">
        <v>0</v>
      </c>
      <c r="M301" s="36">
        <v>41400</v>
      </c>
      <c r="N301" s="36">
        <v>9825</v>
      </c>
      <c r="O301" s="36">
        <f t="shared" si="36"/>
        <v>67675</v>
      </c>
      <c r="P301" s="36">
        <v>9825</v>
      </c>
      <c r="Q301" s="36">
        <v>0</v>
      </c>
      <c r="R301" s="36">
        <v>17500</v>
      </c>
      <c r="S301" s="36">
        <v>40350</v>
      </c>
      <c r="T301" s="36">
        <v>162400</v>
      </c>
      <c r="U301" s="36">
        <v>17500</v>
      </c>
      <c r="V301" s="36">
        <v>50200</v>
      </c>
      <c r="W301" s="36">
        <v>94700</v>
      </c>
      <c r="X301" s="36">
        <f t="shared" si="38"/>
        <v>19325</v>
      </c>
      <c r="Y301" s="36">
        <v>9825</v>
      </c>
      <c r="Z301" s="36">
        <v>9500</v>
      </c>
      <c r="AA301" s="60">
        <f t="shared" si="37"/>
        <v>15775</v>
      </c>
      <c r="AB301" s="53">
        <f t="shared" si="39"/>
        <v>197500</v>
      </c>
      <c r="AC301" s="54">
        <f t="shared" si="40"/>
        <v>0</v>
      </c>
    </row>
    <row r="302" spans="1:29">
      <c r="A302" s="51" t="s">
        <v>382</v>
      </c>
      <c r="B302" s="52" t="s">
        <v>383</v>
      </c>
      <c r="C302" s="21" t="s">
        <v>389</v>
      </c>
      <c r="D302" s="21" t="s">
        <v>389</v>
      </c>
      <c r="E302" s="36">
        <v>862</v>
      </c>
      <c r="F302" s="36">
        <v>0</v>
      </c>
      <c r="G302" s="36"/>
      <c r="H302" s="36">
        <v>4</v>
      </c>
      <c r="I302" s="36">
        <f t="shared" si="34"/>
        <v>681500</v>
      </c>
      <c r="J302" s="36">
        <f t="shared" si="35"/>
        <v>517200</v>
      </c>
      <c r="K302" s="36">
        <v>517200</v>
      </c>
      <c r="L302" s="36">
        <v>0</v>
      </c>
      <c r="M302" s="36">
        <v>0</v>
      </c>
      <c r="N302" s="36">
        <v>64650</v>
      </c>
      <c r="O302" s="36">
        <f t="shared" si="36"/>
        <v>99650</v>
      </c>
      <c r="P302" s="36">
        <v>64650</v>
      </c>
      <c r="Q302" s="36">
        <v>0</v>
      </c>
      <c r="R302" s="36">
        <v>35000</v>
      </c>
      <c r="S302" s="36">
        <v>0</v>
      </c>
      <c r="T302" s="36">
        <v>507900</v>
      </c>
      <c r="U302" s="36">
        <v>35000</v>
      </c>
      <c r="V302" s="36">
        <v>64700</v>
      </c>
      <c r="W302" s="36">
        <v>408200</v>
      </c>
      <c r="X302" s="36">
        <f t="shared" si="38"/>
        <v>105650</v>
      </c>
      <c r="Y302" s="36">
        <v>64650</v>
      </c>
      <c r="Z302" s="36">
        <v>41000</v>
      </c>
      <c r="AA302" s="60">
        <f t="shared" si="37"/>
        <v>67950</v>
      </c>
      <c r="AB302" s="53">
        <f t="shared" si="39"/>
        <v>681500</v>
      </c>
      <c r="AC302" s="54">
        <f t="shared" si="40"/>
        <v>0</v>
      </c>
    </row>
    <row r="303" spans="1:29">
      <c r="A303" s="51" t="s">
        <v>382</v>
      </c>
      <c r="B303" s="52" t="s">
        <v>383</v>
      </c>
      <c r="C303" s="21" t="s">
        <v>390</v>
      </c>
      <c r="D303" s="21" t="s">
        <v>390</v>
      </c>
      <c r="E303" s="36">
        <v>273</v>
      </c>
      <c r="F303" s="36">
        <v>0</v>
      </c>
      <c r="G303" s="36"/>
      <c r="H303" s="36">
        <v>1</v>
      </c>
      <c r="I303" s="36">
        <f t="shared" si="34"/>
        <v>213500</v>
      </c>
      <c r="J303" s="36">
        <f t="shared" si="35"/>
        <v>163800</v>
      </c>
      <c r="K303" s="36">
        <v>163800</v>
      </c>
      <c r="L303" s="36">
        <v>0</v>
      </c>
      <c r="M303" s="36">
        <v>0</v>
      </c>
      <c r="N303" s="36">
        <v>20475</v>
      </c>
      <c r="O303" s="36">
        <f t="shared" si="36"/>
        <v>29225</v>
      </c>
      <c r="P303" s="36">
        <v>20475</v>
      </c>
      <c r="Q303" s="36">
        <v>0</v>
      </c>
      <c r="R303" s="36">
        <v>8750</v>
      </c>
      <c r="S303" s="36">
        <v>0</v>
      </c>
      <c r="T303" s="36">
        <v>158600</v>
      </c>
      <c r="U303" s="36">
        <v>8800</v>
      </c>
      <c r="V303" s="36">
        <v>20500</v>
      </c>
      <c r="W303" s="36">
        <v>129300</v>
      </c>
      <c r="X303" s="36">
        <f t="shared" si="38"/>
        <v>33475</v>
      </c>
      <c r="Y303" s="36">
        <v>20475</v>
      </c>
      <c r="Z303" s="36">
        <v>13000</v>
      </c>
      <c r="AA303" s="60">
        <f t="shared" si="37"/>
        <v>21425</v>
      </c>
      <c r="AB303" s="53">
        <f t="shared" si="39"/>
        <v>213500</v>
      </c>
      <c r="AC303" s="54">
        <f t="shared" si="40"/>
        <v>0</v>
      </c>
    </row>
    <row r="304" spans="1:29">
      <c r="A304" s="51" t="s">
        <v>382</v>
      </c>
      <c r="B304" s="52" t="s">
        <v>383</v>
      </c>
      <c r="C304" s="21" t="s">
        <v>391</v>
      </c>
      <c r="D304" s="21" t="s">
        <v>391</v>
      </c>
      <c r="E304" s="36">
        <v>480</v>
      </c>
      <c r="F304" s="36">
        <v>0</v>
      </c>
      <c r="G304" s="36"/>
      <c r="H304" s="36">
        <v>3</v>
      </c>
      <c r="I304" s="36">
        <f t="shared" si="34"/>
        <v>386250</v>
      </c>
      <c r="J304" s="36">
        <f t="shared" si="35"/>
        <v>288000</v>
      </c>
      <c r="K304" s="36">
        <v>288000</v>
      </c>
      <c r="L304" s="36">
        <v>0</v>
      </c>
      <c r="M304" s="36">
        <v>0</v>
      </c>
      <c r="N304" s="36">
        <v>36000</v>
      </c>
      <c r="O304" s="36">
        <f t="shared" si="36"/>
        <v>62250</v>
      </c>
      <c r="P304" s="36">
        <v>36000</v>
      </c>
      <c r="Q304" s="36">
        <v>0</v>
      </c>
      <c r="R304" s="36">
        <v>26250</v>
      </c>
      <c r="S304" s="36">
        <v>0</v>
      </c>
      <c r="T304" s="36">
        <v>289600</v>
      </c>
      <c r="U304" s="36">
        <v>26300</v>
      </c>
      <c r="V304" s="36">
        <v>36000</v>
      </c>
      <c r="W304" s="36">
        <v>227300</v>
      </c>
      <c r="X304" s="36">
        <f t="shared" si="38"/>
        <v>58800</v>
      </c>
      <c r="Y304" s="36">
        <v>36000</v>
      </c>
      <c r="Z304" s="36">
        <v>22800</v>
      </c>
      <c r="AA304" s="60">
        <f t="shared" si="37"/>
        <v>37850</v>
      </c>
      <c r="AB304" s="53">
        <f t="shared" si="39"/>
        <v>386250</v>
      </c>
      <c r="AC304" s="54">
        <f t="shared" si="40"/>
        <v>0</v>
      </c>
    </row>
    <row r="305" spans="1:29">
      <c r="A305" s="51" t="s">
        <v>382</v>
      </c>
      <c r="B305" s="52" t="s">
        <v>383</v>
      </c>
      <c r="C305" s="21" t="s">
        <v>392</v>
      </c>
      <c r="D305" s="21" t="s">
        <v>392</v>
      </c>
      <c r="E305" s="36">
        <v>133</v>
      </c>
      <c r="F305" s="36">
        <v>0</v>
      </c>
      <c r="G305" s="36">
        <v>67</v>
      </c>
      <c r="H305" s="36">
        <v>1</v>
      </c>
      <c r="I305" s="36">
        <f t="shared" si="34"/>
        <v>188750</v>
      </c>
      <c r="J305" s="36">
        <f t="shared" si="35"/>
        <v>120000</v>
      </c>
      <c r="K305" s="36">
        <v>79800</v>
      </c>
      <c r="L305" s="36">
        <v>0</v>
      </c>
      <c r="M305" s="36">
        <v>40200</v>
      </c>
      <c r="N305" s="36">
        <v>9975</v>
      </c>
      <c r="O305" s="36">
        <f t="shared" si="36"/>
        <v>58775</v>
      </c>
      <c r="P305" s="36">
        <v>9975</v>
      </c>
      <c r="Q305" s="36">
        <v>0</v>
      </c>
      <c r="R305" s="36">
        <v>8750</v>
      </c>
      <c r="S305" s="36">
        <v>40050</v>
      </c>
      <c r="T305" s="36">
        <v>153500</v>
      </c>
      <c r="U305" s="36">
        <v>8800</v>
      </c>
      <c r="V305" s="36">
        <v>50000</v>
      </c>
      <c r="W305" s="36">
        <v>94700</v>
      </c>
      <c r="X305" s="36">
        <f t="shared" si="38"/>
        <v>19475</v>
      </c>
      <c r="Y305" s="36">
        <v>9975</v>
      </c>
      <c r="Z305" s="36">
        <v>9500</v>
      </c>
      <c r="AA305" s="60">
        <f t="shared" si="37"/>
        <v>15775</v>
      </c>
      <c r="AB305" s="53">
        <f t="shared" si="39"/>
        <v>188750</v>
      </c>
      <c r="AC305" s="54">
        <f t="shared" si="40"/>
        <v>0</v>
      </c>
    </row>
    <row r="306" spans="1:29">
      <c r="A306" s="51" t="s">
        <v>382</v>
      </c>
      <c r="B306" s="52" t="s">
        <v>383</v>
      </c>
      <c r="C306" s="21" t="s">
        <v>393</v>
      </c>
      <c r="D306" s="21" t="s">
        <v>393</v>
      </c>
      <c r="E306" s="36">
        <v>175</v>
      </c>
      <c r="F306" s="36">
        <v>0</v>
      </c>
      <c r="G306" s="36">
        <v>25</v>
      </c>
      <c r="H306" s="36">
        <v>0</v>
      </c>
      <c r="I306" s="36">
        <f t="shared" si="34"/>
        <v>180000</v>
      </c>
      <c r="J306" s="36">
        <f t="shared" si="35"/>
        <v>120000</v>
      </c>
      <c r="K306" s="36">
        <v>105000</v>
      </c>
      <c r="L306" s="36">
        <v>0</v>
      </c>
      <c r="M306" s="36">
        <v>15000</v>
      </c>
      <c r="N306" s="36">
        <v>13125</v>
      </c>
      <c r="O306" s="36">
        <f t="shared" si="36"/>
        <v>46875</v>
      </c>
      <c r="P306" s="36">
        <v>13125</v>
      </c>
      <c r="Q306" s="36">
        <v>0</v>
      </c>
      <c r="R306" s="36">
        <v>0</v>
      </c>
      <c r="S306" s="36">
        <v>33750</v>
      </c>
      <c r="T306" s="36">
        <v>141600</v>
      </c>
      <c r="U306" s="36">
        <v>0</v>
      </c>
      <c r="V306" s="36">
        <v>46900</v>
      </c>
      <c r="W306" s="36">
        <v>94700</v>
      </c>
      <c r="X306" s="36">
        <f t="shared" si="38"/>
        <v>22625</v>
      </c>
      <c r="Y306" s="36">
        <v>13125</v>
      </c>
      <c r="Z306" s="36">
        <v>9500</v>
      </c>
      <c r="AA306" s="60">
        <f t="shared" si="37"/>
        <v>15775</v>
      </c>
      <c r="AB306" s="53">
        <f t="shared" si="39"/>
        <v>180000</v>
      </c>
      <c r="AC306" s="54">
        <f t="shared" si="40"/>
        <v>0</v>
      </c>
    </row>
    <row r="307" spans="1:29">
      <c r="A307" s="51" t="s">
        <v>382</v>
      </c>
      <c r="B307" s="52" t="s">
        <v>383</v>
      </c>
      <c r="C307" s="21" t="s">
        <v>394</v>
      </c>
      <c r="D307" s="21" t="s">
        <v>394</v>
      </c>
      <c r="E307" s="36">
        <v>111</v>
      </c>
      <c r="F307" s="36">
        <v>0</v>
      </c>
      <c r="G307" s="36">
        <v>89</v>
      </c>
      <c r="H307" s="36">
        <v>0</v>
      </c>
      <c r="I307" s="36">
        <f t="shared" si="34"/>
        <v>180000</v>
      </c>
      <c r="J307" s="36">
        <f t="shared" si="35"/>
        <v>120000</v>
      </c>
      <c r="K307" s="36">
        <v>66600</v>
      </c>
      <c r="L307" s="36">
        <v>0</v>
      </c>
      <c r="M307" s="36">
        <v>53400</v>
      </c>
      <c r="N307" s="36">
        <v>8325</v>
      </c>
      <c r="O307" s="36">
        <f t="shared" si="36"/>
        <v>51675</v>
      </c>
      <c r="P307" s="36">
        <v>8325</v>
      </c>
      <c r="Q307" s="36">
        <v>0</v>
      </c>
      <c r="R307" s="36">
        <v>0</v>
      </c>
      <c r="S307" s="36">
        <v>43350</v>
      </c>
      <c r="T307" s="36">
        <v>146400</v>
      </c>
      <c r="U307" s="36">
        <v>0</v>
      </c>
      <c r="V307" s="36">
        <v>51700</v>
      </c>
      <c r="W307" s="36">
        <v>94700</v>
      </c>
      <c r="X307" s="36">
        <f t="shared" si="38"/>
        <v>17825</v>
      </c>
      <c r="Y307" s="36">
        <v>8325</v>
      </c>
      <c r="Z307" s="36">
        <v>9500</v>
      </c>
      <c r="AA307" s="60">
        <f t="shared" si="37"/>
        <v>15775</v>
      </c>
      <c r="AB307" s="53">
        <f t="shared" si="39"/>
        <v>180000</v>
      </c>
      <c r="AC307" s="54">
        <f t="shared" si="40"/>
        <v>0</v>
      </c>
    </row>
    <row r="308" spans="1:29">
      <c r="A308" s="51" t="s">
        <v>382</v>
      </c>
      <c r="B308" s="52" t="s">
        <v>383</v>
      </c>
      <c r="C308" s="39" t="s">
        <v>395</v>
      </c>
      <c r="D308" s="39" t="s">
        <v>395</v>
      </c>
      <c r="E308" s="36">
        <v>591</v>
      </c>
      <c r="F308" s="36">
        <v>0</v>
      </c>
      <c r="G308" s="36"/>
      <c r="H308" s="36">
        <v>0</v>
      </c>
      <c r="I308" s="36">
        <f t="shared" si="34"/>
        <v>443250</v>
      </c>
      <c r="J308" s="36">
        <f t="shared" si="35"/>
        <v>354600</v>
      </c>
      <c r="K308" s="36">
        <v>354600</v>
      </c>
      <c r="L308" s="36">
        <v>0</v>
      </c>
      <c r="M308" s="36">
        <v>0</v>
      </c>
      <c r="N308" s="36">
        <v>44325</v>
      </c>
      <c r="O308" s="36">
        <f t="shared" si="36"/>
        <v>44325</v>
      </c>
      <c r="P308" s="36">
        <v>44325</v>
      </c>
      <c r="Q308" s="36">
        <v>0</v>
      </c>
      <c r="R308" s="36">
        <v>0</v>
      </c>
      <c r="S308" s="36">
        <v>0</v>
      </c>
      <c r="T308" s="36">
        <v>324200</v>
      </c>
      <c r="U308" s="36">
        <v>0</v>
      </c>
      <c r="V308" s="36">
        <v>44300</v>
      </c>
      <c r="W308" s="36">
        <v>279900</v>
      </c>
      <c r="X308" s="36">
        <f t="shared" si="38"/>
        <v>72425</v>
      </c>
      <c r="Y308" s="36">
        <v>44325</v>
      </c>
      <c r="Z308" s="36">
        <v>28100</v>
      </c>
      <c r="AA308" s="60">
        <f t="shared" si="37"/>
        <v>46625</v>
      </c>
      <c r="AB308" s="53">
        <f t="shared" si="39"/>
        <v>443250</v>
      </c>
      <c r="AC308" s="54">
        <f t="shared" si="40"/>
        <v>0</v>
      </c>
    </row>
    <row r="309" spans="1:29">
      <c r="A309" s="51" t="s">
        <v>382</v>
      </c>
      <c r="B309" s="52" t="s">
        <v>383</v>
      </c>
      <c r="C309" s="21" t="s">
        <v>396</v>
      </c>
      <c r="D309" s="21" t="s">
        <v>396</v>
      </c>
      <c r="E309" s="36">
        <v>172</v>
      </c>
      <c r="F309" s="36">
        <v>0</v>
      </c>
      <c r="G309" s="36">
        <v>28</v>
      </c>
      <c r="H309" s="36">
        <v>2</v>
      </c>
      <c r="I309" s="36">
        <f t="shared" si="34"/>
        <v>197500</v>
      </c>
      <c r="J309" s="36">
        <f t="shared" si="35"/>
        <v>120000</v>
      </c>
      <c r="K309" s="36">
        <v>103200</v>
      </c>
      <c r="L309" s="36">
        <v>0</v>
      </c>
      <c r="M309" s="36">
        <v>16800</v>
      </c>
      <c r="N309" s="36">
        <v>12900</v>
      </c>
      <c r="O309" s="36">
        <f t="shared" si="36"/>
        <v>64600</v>
      </c>
      <c r="P309" s="36">
        <v>12900</v>
      </c>
      <c r="Q309" s="36">
        <v>0</v>
      </c>
      <c r="R309" s="36">
        <v>17500</v>
      </c>
      <c r="S309" s="36">
        <v>34200</v>
      </c>
      <c r="T309" s="36">
        <v>159300</v>
      </c>
      <c r="U309" s="36">
        <v>17500</v>
      </c>
      <c r="V309" s="36">
        <v>47100</v>
      </c>
      <c r="W309" s="36">
        <v>94700</v>
      </c>
      <c r="X309" s="36">
        <f t="shared" si="38"/>
        <v>22400</v>
      </c>
      <c r="Y309" s="36">
        <v>12900</v>
      </c>
      <c r="Z309" s="36">
        <v>9500</v>
      </c>
      <c r="AA309" s="60">
        <f t="shared" si="37"/>
        <v>15800</v>
      </c>
      <c r="AB309" s="53">
        <f t="shared" si="39"/>
        <v>197500</v>
      </c>
      <c r="AC309" s="54">
        <f t="shared" si="40"/>
        <v>0</v>
      </c>
    </row>
    <row r="310" spans="1:29">
      <c r="A310" s="51" t="s">
        <v>382</v>
      </c>
      <c r="B310" s="52" t="s">
        <v>383</v>
      </c>
      <c r="C310" s="21" t="s">
        <v>397</v>
      </c>
      <c r="D310" s="21" t="s">
        <v>397</v>
      </c>
      <c r="E310" s="36">
        <v>268</v>
      </c>
      <c r="F310" s="36">
        <v>0</v>
      </c>
      <c r="G310" s="36"/>
      <c r="H310" s="36">
        <v>0</v>
      </c>
      <c r="I310" s="36">
        <f t="shared" si="34"/>
        <v>201000</v>
      </c>
      <c r="J310" s="36">
        <f t="shared" si="35"/>
        <v>160800</v>
      </c>
      <c r="K310" s="36">
        <v>160800</v>
      </c>
      <c r="L310" s="36">
        <v>0</v>
      </c>
      <c r="M310" s="36">
        <v>0</v>
      </c>
      <c r="N310" s="36">
        <v>20100</v>
      </c>
      <c r="O310" s="36">
        <f t="shared" si="36"/>
        <v>20100</v>
      </c>
      <c r="P310" s="36">
        <v>20100</v>
      </c>
      <c r="Q310" s="36">
        <v>0</v>
      </c>
      <c r="R310" s="36">
        <v>0</v>
      </c>
      <c r="S310" s="36">
        <v>0</v>
      </c>
      <c r="T310" s="36">
        <v>147000</v>
      </c>
      <c r="U310" s="36">
        <v>0</v>
      </c>
      <c r="V310" s="36">
        <v>20100</v>
      </c>
      <c r="W310" s="36">
        <v>126900</v>
      </c>
      <c r="X310" s="36">
        <f t="shared" si="38"/>
        <v>32800</v>
      </c>
      <c r="Y310" s="36">
        <v>20100</v>
      </c>
      <c r="Z310" s="36">
        <v>12700</v>
      </c>
      <c r="AA310" s="60">
        <f t="shared" si="37"/>
        <v>21200</v>
      </c>
      <c r="AB310" s="53">
        <f t="shared" si="39"/>
        <v>201000</v>
      </c>
      <c r="AC310" s="54">
        <f t="shared" si="40"/>
        <v>0</v>
      </c>
    </row>
    <row r="311" spans="1:29">
      <c r="A311" s="51" t="s">
        <v>382</v>
      </c>
      <c r="B311" s="52" t="s">
        <v>383</v>
      </c>
      <c r="C311" s="21" t="s">
        <v>398</v>
      </c>
      <c r="D311" s="21" t="s">
        <v>398</v>
      </c>
      <c r="E311" s="36">
        <v>188</v>
      </c>
      <c r="F311" s="36">
        <v>0</v>
      </c>
      <c r="G311" s="36">
        <v>12</v>
      </c>
      <c r="H311" s="36">
        <v>0</v>
      </c>
      <c r="I311" s="36">
        <f t="shared" si="34"/>
        <v>180000</v>
      </c>
      <c r="J311" s="36">
        <f t="shared" si="35"/>
        <v>120000</v>
      </c>
      <c r="K311" s="36">
        <v>112800</v>
      </c>
      <c r="L311" s="36">
        <v>0</v>
      </c>
      <c r="M311" s="36">
        <v>7200</v>
      </c>
      <c r="N311" s="36">
        <v>14100</v>
      </c>
      <c r="O311" s="36">
        <f t="shared" si="36"/>
        <v>45900</v>
      </c>
      <c r="P311" s="36">
        <v>14100</v>
      </c>
      <c r="Q311" s="36">
        <v>0</v>
      </c>
      <c r="R311" s="36">
        <v>0</v>
      </c>
      <c r="S311" s="36">
        <v>31800</v>
      </c>
      <c r="T311" s="36">
        <v>140600</v>
      </c>
      <c r="U311" s="36">
        <v>0</v>
      </c>
      <c r="V311" s="36">
        <v>45900</v>
      </c>
      <c r="W311" s="36">
        <v>94700</v>
      </c>
      <c r="X311" s="36">
        <f t="shared" si="38"/>
        <v>23600</v>
      </c>
      <c r="Y311" s="36">
        <v>14100</v>
      </c>
      <c r="Z311" s="36">
        <v>9500</v>
      </c>
      <c r="AA311" s="60">
        <f t="shared" si="37"/>
        <v>15800</v>
      </c>
      <c r="AB311" s="53">
        <f t="shared" si="39"/>
        <v>180000</v>
      </c>
      <c r="AC311" s="54">
        <f t="shared" si="40"/>
        <v>0</v>
      </c>
    </row>
  </sheetData>
  <mergeCells count="27">
    <mergeCell ref="C1:AB1"/>
    <mergeCell ref="X2:Z2"/>
    <mergeCell ref="E3:H3"/>
    <mergeCell ref="I3:S3"/>
    <mergeCell ref="T3:W3"/>
    <mergeCell ref="X3:Z3"/>
    <mergeCell ref="F4:H4"/>
    <mergeCell ref="K4:M4"/>
    <mergeCell ref="P4:S4"/>
    <mergeCell ref="A4:A5"/>
    <mergeCell ref="B4:B5"/>
    <mergeCell ref="C3:C5"/>
    <mergeCell ref="E4:E5"/>
    <mergeCell ref="I4:I5"/>
    <mergeCell ref="J4:J5"/>
    <mergeCell ref="N4:N5"/>
    <mergeCell ref="O4:O5"/>
    <mergeCell ref="T4:T5"/>
    <mergeCell ref="U4:U5"/>
    <mergeCell ref="V4:V5"/>
    <mergeCell ref="W4:W5"/>
    <mergeCell ref="X4:X5"/>
    <mergeCell ref="Y4:Y5"/>
    <mergeCell ref="Z4:Z5"/>
    <mergeCell ref="AA3:AA5"/>
    <mergeCell ref="AB3:AB5"/>
    <mergeCell ref="AC3:AC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9"/>
  <sheetViews>
    <sheetView tabSelected="1" topLeftCell="C31" workbookViewId="0">
      <selection activeCell="C1" sqref="C1:AB69"/>
    </sheetView>
  </sheetViews>
  <sheetFormatPr defaultColWidth="9" defaultRowHeight="14"/>
  <cols>
    <col min="1" max="1" width="26.7545454545455" hidden="1" customWidth="1"/>
    <col min="2" max="2" width="9" hidden="1" customWidth="1"/>
    <col min="3" max="3" width="10.3727272727273" customWidth="1"/>
    <col min="4" max="4" width="7.12727272727273" customWidth="1"/>
    <col min="5" max="5" width="6" customWidth="1"/>
    <col min="6" max="6" width="5.37272727272727" customWidth="1"/>
    <col min="7" max="7" width="5.25454545454545" customWidth="1"/>
    <col min="8" max="8" width="10.5" customWidth="1"/>
    <col min="9" max="9" width="11.2545454545455" customWidth="1"/>
    <col min="10" max="10" width="12.6272727272727" hidden="1" customWidth="1"/>
    <col min="11" max="11" width="11.5" hidden="1" customWidth="1"/>
    <col min="12" max="12" width="9.37272727272727" hidden="1" customWidth="1"/>
    <col min="13" max="13" width="10" customWidth="1"/>
    <col min="14" max="14" width="11" customWidth="1"/>
    <col min="15" max="15" width="11.5" hidden="1" customWidth="1"/>
    <col min="16" max="16" width="9.37272727272727" hidden="1" customWidth="1"/>
    <col min="17" max="17" width="11.5" hidden="1" customWidth="1"/>
    <col min="18" max="18" width="9.37272727272727" hidden="1" customWidth="1"/>
    <col min="19" max="19" width="12.6272727272727" hidden="1" customWidth="1"/>
    <col min="20" max="20" width="10.8727272727273" customWidth="1"/>
    <col min="21" max="21" width="10.2545454545455" customWidth="1"/>
    <col min="22" max="22" width="14.6272727272727" hidden="1" customWidth="1"/>
    <col min="23" max="23" width="11.5" customWidth="1"/>
    <col min="24" max="24" width="12.6272727272727" style="1" hidden="1" customWidth="1"/>
    <col min="25" max="25" width="11" style="1" customWidth="1"/>
    <col min="26" max="26" width="12.5" style="1" customWidth="1"/>
    <col min="27" max="27" width="11.8727272727273" style="1" customWidth="1"/>
    <col min="28" max="28" width="12.3727272727273" style="1" customWidth="1"/>
    <col min="29" max="29" width="12.2545454545455" style="1" hidden="1" customWidth="1"/>
    <col min="30" max="30" width="15.2545454545455" hidden="1" customWidth="1"/>
  </cols>
  <sheetData>
    <row r="1" ht="15" spans="1:30">
      <c r="A1" s="2"/>
      <c r="B1" s="2"/>
      <c r="C1" s="3" t="s">
        <v>399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</row>
    <row r="2" ht="15" spans="1:30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5"/>
      <c r="Y2" s="5"/>
      <c r="Z2" s="5"/>
      <c r="AA2" s="6" t="s">
        <v>1</v>
      </c>
      <c r="AB2" s="6"/>
      <c r="AC2" s="7"/>
    </row>
    <row r="3" ht="27" customHeight="1" spans="1:30">
      <c r="A3" s="2"/>
      <c r="B3" s="8" t="s">
        <v>400</v>
      </c>
      <c r="C3" s="9" t="s">
        <v>2</v>
      </c>
      <c r="D3" s="10" t="s">
        <v>401</v>
      </c>
      <c r="E3" s="10"/>
      <c r="F3" s="10"/>
      <c r="G3" s="10"/>
      <c r="H3" s="11" t="s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2" t="s">
        <v>5</v>
      </c>
      <c r="T3" s="12"/>
      <c r="U3" s="12"/>
      <c r="V3" s="12"/>
      <c r="W3" s="12"/>
      <c r="X3" s="13" t="s">
        <v>6</v>
      </c>
      <c r="Y3" s="14"/>
      <c r="Z3" s="15"/>
      <c r="AA3" s="16" t="s">
        <v>7</v>
      </c>
      <c r="AB3" s="17" t="s">
        <v>8</v>
      </c>
      <c r="AC3" s="18" t="s">
        <v>9</v>
      </c>
      <c r="AD3">
        <v>2701.47</v>
      </c>
    </row>
    <row r="4" ht="15" spans="1:30">
      <c r="A4" s="2"/>
      <c r="B4" s="8"/>
      <c r="C4" s="9"/>
      <c r="D4" s="10" t="s">
        <v>11</v>
      </c>
      <c r="E4" s="10" t="s">
        <v>12</v>
      </c>
      <c r="F4" s="10"/>
      <c r="G4" s="10"/>
      <c r="H4" s="11" t="s">
        <v>13</v>
      </c>
      <c r="I4" s="11" t="s">
        <v>14</v>
      </c>
      <c r="J4" s="19" t="s">
        <v>15</v>
      </c>
      <c r="K4" s="19"/>
      <c r="L4" s="20"/>
      <c r="M4" s="11" t="s">
        <v>16</v>
      </c>
      <c r="N4" s="11" t="s">
        <v>17</v>
      </c>
      <c r="O4" s="19" t="s">
        <v>18</v>
      </c>
      <c r="P4" s="19"/>
      <c r="Q4" s="19"/>
      <c r="R4" s="20"/>
      <c r="S4" s="21" t="s">
        <v>13</v>
      </c>
      <c r="T4" s="11" t="s">
        <v>19</v>
      </c>
      <c r="U4" s="22" t="s">
        <v>20</v>
      </c>
      <c r="V4" s="23" t="s">
        <v>402</v>
      </c>
      <c r="W4" s="17" t="s">
        <v>21</v>
      </c>
      <c r="X4" s="17" t="s">
        <v>13</v>
      </c>
      <c r="Y4" s="11" t="s">
        <v>22</v>
      </c>
      <c r="Z4" s="11" t="s">
        <v>403</v>
      </c>
      <c r="AA4" s="24"/>
      <c r="AB4" s="17"/>
      <c r="AC4" s="18"/>
    </row>
    <row r="5" ht="47" customHeight="1" spans="1:30">
      <c r="A5" s="2"/>
      <c r="B5" s="8"/>
      <c r="C5" s="9"/>
      <c r="D5" s="10"/>
      <c r="E5" s="10" t="s">
        <v>24</v>
      </c>
      <c r="F5" s="10" t="s">
        <v>25</v>
      </c>
      <c r="G5" s="25" t="s">
        <v>26</v>
      </c>
      <c r="H5" s="11"/>
      <c r="I5" s="11"/>
      <c r="J5" s="26" t="s">
        <v>27</v>
      </c>
      <c r="K5" s="27" t="s">
        <v>24</v>
      </c>
      <c r="L5" s="27" t="s">
        <v>28</v>
      </c>
      <c r="M5" s="11"/>
      <c r="N5" s="11"/>
      <c r="O5" s="26" t="s">
        <v>27</v>
      </c>
      <c r="P5" s="27" t="s">
        <v>24</v>
      </c>
      <c r="Q5" s="28" t="s">
        <v>29</v>
      </c>
      <c r="R5" s="27" t="s">
        <v>28</v>
      </c>
      <c r="S5" s="21"/>
      <c r="T5" s="11"/>
      <c r="U5" s="22"/>
      <c r="V5" s="29"/>
      <c r="W5" s="17"/>
      <c r="X5" s="30"/>
      <c r="Y5" s="27"/>
      <c r="Z5" s="27"/>
      <c r="AA5" s="31"/>
      <c r="AB5" s="17"/>
      <c r="AC5" s="18"/>
      <c r="AD5">
        <f>小学!AA6+AA6</f>
        <v>26574700</v>
      </c>
    </row>
    <row r="6" ht="21" customHeight="1" spans="1:30">
      <c r="A6" s="32"/>
      <c r="B6" s="32"/>
      <c r="C6" s="33" t="s">
        <v>30</v>
      </c>
      <c r="D6" s="33">
        <f>SUM(D7:D69)</f>
        <v>69506</v>
      </c>
      <c r="E6" s="33">
        <f t="shared" ref="E6:AC6" si="0">SUM(E7:E69)</f>
        <v>6214</v>
      </c>
      <c r="F6" s="33">
        <f t="shared" si="0"/>
        <v>690</v>
      </c>
      <c r="G6" s="33">
        <f t="shared" si="0"/>
        <v>148</v>
      </c>
      <c r="H6" s="33">
        <f t="shared" si="0"/>
        <v>70893200</v>
      </c>
      <c r="I6" s="33">
        <f t="shared" si="0"/>
        <v>55337440</v>
      </c>
      <c r="J6" s="33">
        <f t="shared" si="0"/>
        <v>52824560</v>
      </c>
      <c r="K6" s="33">
        <f t="shared" si="0"/>
        <v>1988480</v>
      </c>
      <c r="L6" s="33">
        <f t="shared" si="0"/>
        <v>524400</v>
      </c>
      <c r="M6" s="33">
        <f t="shared" si="0"/>
        <v>6603070</v>
      </c>
      <c r="N6" s="33">
        <f t="shared" si="0"/>
        <v>8952690</v>
      </c>
      <c r="O6" s="33">
        <f t="shared" si="0"/>
        <v>6603070</v>
      </c>
      <c r="P6" s="33">
        <f t="shared" si="0"/>
        <v>497120</v>
      </c>
      <c r="Q6" s="33">
        <f t="shared" si="0"/>
        <v>1265400</v>
      </c>
      <c r="R6" s="33">
        <f t="shared" si="0"/>
        <v>587100</v>
      </c>
      <c r="S6" s="33">
        <f t="shared" si="0"/>
        <v>44663900</v>
      </c>
      <c r="T6" s="33">
        <f t="shared" si="0"/>
        <v>1266300</v>
      </c>
      <c r="U6" s="33">
        <f t="shared" si="0"/>
        <v>7687600</v>
      </c>
      <c r="V6" s="33">
        <f t="shared" si="0"/>
        <v>0</v>
      </c>
      <c r="W6" s="33">
        <f t="shared" si="0"/>
        <v>35710000</v>
      </c>
      <c r="X6" s="33">
        <f t="shared" si="0"/>
        <v>10306400</v>
      </c>
      <c r="Y6" s="33">
        <f t="shared" si="0"/>
        <v>6600000</v>
      </c>
      <c r="Z6" s="33">
        <f t="shared" si="0"/>
        <v>3706400</v>
      </c>
      <c r="AA6" s="33">
        <f t="shared" si="0"/>
        <v>15922900</v>
      </c>
      <c r="AB6" s="33">
        <f t="shared" si="0"/>
        <v>70893200</v>
      </c>
      <c r="AC6" s="34">
        <f t="shared" si="0"/>
        <v>0</v>
      </c>
    </row>
    <row r="7" ht="15" spans="1:30">
      <c r="A7" s="35" t="s">
        <v>404</v>
      </c>
      <c r="B7" s="2">
        <v>2050203</v>
      </c>
      <c r="C7" s="21" t="s">
        <v>405</v>
      </c>
      <c r="D7" s="36">
        <v>3301</v>
      </c>
      <c r="E7" s="36">
        <v>70</v>
      </c>
      <c r="F7" s="36"/>
      <c r="G7" s="36">
        <v>2</v>
      </c>
      <c r="H7" s="36">
        <f>I7+M7+N7</f>
        <v>3181050</v>
      </c>
      <c r="I7" s="36">
        <f>J7+K7+L7</f>
        <v>2531160</v>
      </c>
      <c r="J7" s="36">
        <v>2508760</v>
      </c>
      <c r="K7" s="36">
        <v>22400</v>
      </c>
      <c r="L7" s="36">
        <v>0</v>
      </c>
      <c r="M7" s="36">
        <v>313595</v>
      </c>
      <c r="N7" s="36">
        <f>O7+P7+Q7+R7</f>
        <v>336295</v>
      </c>
      <c r="O7" s="36">
        <v>313595</v>
      </c>
      <c r="P7" s="36">
        <v>5600</v>
      </c>
      <c r="Q7" s="36">
        <v>17100</v>
      </c>
      <c r="R7" s="36">
        <v>0</v>
      </c>
      <c r="S7" s="36">
        <v>1969700</v>
      </c>
      <c r="T7" s="36">
        <v>17100</v>
      </c>
      <c r="U7" s="36">
        <v>319200</v>
      </c>
      <c r="V7" s="36"/>
      <c r="W7" s="36">
        <v>1633400</v>
      </c>
      <c r="X7" s="36">
        <f>Y7+Z7</f>
        <v>483195</v>
      </c>
      <c r="Y7" s="36">
        <v>313595</v>
      </c>
      <c r="Z7" s="36">
        <v>169600</v>
      </c>
      <c r="AA7" s="36">
        <f>H7-S7-X7</f>
        <v>728155</v>
      </c>
      <c r="AB7" s="36">
        <f>S7+X7+AA7</f>
        <v>3181050</v>
      </c>
      <c r="AC7" s="37">
        <f>AB7-H7</f>
        <v>0</v>
      </c>
    </row>
    <row r="8" ht="15" spans="1:30">
      <c r="A8" s="35" t="s">
        <v>406</v>
      </c>
      <c r="B8" s="38">
        <v>2050203</v>
      </c>
      <c r="C8" s="21" t="s">
        <v>407</v>
      </c>
      <c r="D8" s="36">
        <v>1484</v>
      </c>
      <c r="E8" s="36">
        <v>329</v>
      </c>
      <c r="F8" s="36"/>
      <c r="G8" s="36">
        <v>1</v>
      </c>
      <c r="H8" s="36">
        <f t="shared" ref="H8:H39" si="1">I8+M8+N8</f>
        <v>1549950</v>
      </c>
      <c r="I8" s="36">
        <f t="shared" ref="I8:I39" si="2">J8+K8+L8</f>
        <v>1233120</v>
      </c>
      <c r="J8" s="36">
        <v>1127840</v>
      </c>
      <c r="K8" s="36">
        <v>105280</v>
      </c>
      <c r="L8" s="36">
        <v>0</v>
      </c>
      <c r="M8" s="36">
        <v>140980</v>
      </c>
      <c r="N8" s="36">
        <f t="shared" ref="N8:N39" si="3">O8+P8+Q8+R8</f>
        <v>175850</v>
      </c>
      <c r="O8" s="36">
        <v>140980</v>
      </c>
      <c r="P8" s="36">
        <v>26320</v>
      </c>
      <c r="Q8" s="36">
        <v>8550</v>
      </c>
      <c r="R8" s="36">
        <v>0</v>
      </c>
      <c r="S8" s="36">
        <v>971600</v>
      </c>
      <c r="T8" s="36">
        <v>8600</v>
      </c>
      <c r="U8" s="36">
        <v>167300</v>
      </c>
      <c r="V8" s="36"/>
      <c r="W8" s="36">
        <v>795700</v>
      </c>
      <c r="X8" s="36">
        <f t="shared" ref="X8:X39" si="4">Y8+Z8</f>
        <v>223580</v>
      </c>
      <c r="Y8" s="36">
        <v>140980</v>
      </c>
      <c r="Z8" s="36">
        <v>82600</v>
      </c>
      <c r="AA8" s="36">
        <f t="shared" ref="AA8:AA39" si="5">H8-S8-X8</f>
        <v>354770</v>
      </c>
      <c r="AB8" s="36">
        <f t="shared" ref="AB8:AB39" si="6">S8+X8+AA8</f>
        <v>1549950</v>
      </c>
      <c r="AC8" s="37">
        <f t="shared" ref="AC8:AC39" si="7">AB8-H8</f>
        <v>0</v>
      </c>
    </row>
    <row r="9" ht="15" spans="1:30">
      <c r="A9" s="35" t="s">
        <v>408</v>
      </c>
      <c r="B9" s="2">
        <v>2050203</v>
      </c>
      <c r="C9" s="21" t="s">
        <v>409</v>
      </c>
      <c r="D9" s="36">
        <v>4174</v>
      </c>
      <c r="E9" s="36">
        <v>604</v>
      </c>
      <c r="F9" s="36"/>
      <c r="G9" s="36">
        <v>0</v>
      </c>
      <c r="H9" s="36">
        <f t="shared" si="1"/>
        <v>4206900</v>
      </c>
      <c r="I9" s="36">
        <f t="shared" si="2"/>
        <v>3365520</v>
      </c>
      <c r="J9" s="36">
        <v>3172240</v>
      </c>
      <c r="K9" s="36">
        <v>193280</v>
      </c>
      <c r="L9" s="36">
        <v>0</v>
      </c>
      <c r="M9" s="36">
        <v>396530</v>
      </c>
      <c r="N9" s="36">
        <f t="shared" si="3"/>
        <v>444850</v>
      </c>
      <c r="O9" s="36">
        <v>396530</v>
      </c>
      <c r="P9" s="36">
        <v>48320</v>
      </c>
      <c r="Q9" s="36">
        <v>0</v>
      </c>
      <c r="R9" s="36">
        <v>0</v>
      </c>
      <c r="S9" s="36">
        <v>2616700</v>
      </c>
      <c r="T9" s="36">
        <v>0</v>
      </c>
      <c r="U9" s="36">
        <v>444900</v>
      </c>
      <c r="V9" s="36"/>
      <c r="W9" s="36">
        <v>2171800</v>
      </c>
      <c r="X9" s="36">
        <f t="shared" si="4"/>
        <v>621930</v>
      </c>
      <c r="Y9" s="36">
        <v>396530</v>
      </c>
      <c r="Z9" s="36">
        <v>225400</v>
      </c>
      <c r="AA9" s="36">
        <f t="shared" si="5"/>
        <v>968270</v>
      </c>
      <c r="AB9" s="36">
        <f t="shared" si="6"/>
        <v>4206900</v>
      </c>
      <c r="AC9" s="37">
        <f t="shared" si="7"/>
        <v>0</v>
      </c>
    </row>
    <row r="10" ht="15" spans="1:30">
      <c r="A10" s="35" t="s">
        <v>410</v>
      </c>
      <c r="B10" s="2">
        <v>2050203</v>
      </c>
      <c r="C10" s="21" t="s">
        <v>411</v>
      </c>
      <c r="D10" s="36">
        <v>1946</v>
      </c>
      <c r="E10" s="36">
        <v>0</v>
      </c>
      <c r="F10" s="36"/>
      <c r="G10" s="36">
        <v>6</v>
      </c>
      <c r="H10" s="36">
        <f t="shared" si="1"/>
        <v>1900000</v>
      </c>
      <c r="I10" s="36">
        <f t="shared" si="2"/>
        <v>1478960</v>
      </c>
      <c r="J10" s="36">
        <v>1478960</v>
      </c>
      <c r="K10" s="36">
        <v>0</v>
      </c>
      <c r="L10" s="36">
        <v>0</v>
      </c>
      <c r="M10" s="36">
        <v>184870</v>
      </c>
      <c r="N10" s="36">
        <f t="shared" si="3"/>
        <v>236170</v>
      </c>
      <c r="O10" s="36">
        <v>184870</v>
      </c>
      <c r="P10" s="36">
        <v>0</v>
      </c>
      <c r="Q10" s="36">
        <v>51300</v>
      </c>
      <c r="R10" s="36">
        <v>0</v>
      </c>
      <c r="S10" s="36">
        <v>1190600</v>
      </c>
      <c r="T10" s="36">
        <v>51300</v>
      </c>
      <c r="U10" s="36">
        <v>184900</v>
      </c>
      <c r="V10" s="36"/>
      <c r="W10" s="36">
        <v>954400</v>
      </c>
      <c r="X10" s="36">
        <f t="shared" si="4"/>
        <v>283870</v>
      </c>
      <c r="Y10" s="36">
        <v>184870</v>
      </c>
      <c r="Z10" s="36">
        <v>99000</v>
      </c>
      <c r="AA10" s="36">
        <f t="shared" si="5"/>
        <v>425530</v>
      </c>
      <c r="AB10" s="36">
        <f t="shared" si="6"/>
        <v>1900000</v>
      </c>
      <c r="AC10" s="37">
        <f t="shared" si="7"/>
        <v>0</v>
      </c>
    </row>
    <row r="11" ht="15" spans="1:30">
      <c r="A11" s="35" t="s">
        <v>412</v>
      </c>
      <c r="B11" s="2">
        <v>2050203</v>
      </c>
      <c r="C11" s="21" t="s">
        <v>413</v>
      </c>
      <c r="D11" s="36">
        <v>957</v>
      </c>
      <c r="E11" s="36">
        <v>22</v>
      </c>
      <c r="F11" s="36"/>
      <c r="G11" s="36">
        <v>8</v>
      </c>
      <c r="H11" s="36">
        <f t="shared" si="1"/>
        <v>986350</v>
      </c>
      <c r="I11" s="36">
        <f t="shared" si="2"/>
        <v>734360</v>
      </c>
      <c r="J11" s="36">
        <v>727320</v>
      </c>
      <c r="K11" s="36">
        <v>7040</v>
      </c>
      <c r="L11" s="36">
        <v>0</v>
      </c>
      <c r="M11" s="36">
        <v>90915</v>
      </c>
      <c r="N11" s="36">
        <f t="shared" si="3"/>
        <v>161075</v>
      </c>
      <c r="O11" s="36">
        <v>90915</v>
      </c>
      <c r="P11" s="36">
        <v>1760</v>
      </c>
      <c r="Q11" s="36">
        <v>68400</v>
      </c>
      <c r="R11" s="36">
        <v>0</v>
      </c>
      <c r="S11" s="36">
        <v>635000</v>
      </c>
      <c r="T11" s="36">
        <v>68400</v>
      </c>
      <c r="U11" s="36">
        <v>92700</v>
      </c>
      <c r="V11" s="36"/>
      <c r="W11" s="36">
        <v>473900</v>
      </c>
      <c r="X11" s="36">
        <f t="shared" si="4"/>
        <v>140115</v>
      </c>
      <c r="Y11" s="36">
        <v>90915</v>
      </c>
      <c r="Z11" s="36">
        <v>49200</v>
      </c>
      <c r="AA11" s="36">
        <f t="shared" si="5"/>
        <v>211235</v>
      </c>
      <c r="AB11" s="36">
        <f t="shared" si="6"/>
        <v>986350</v>
      </c>
      <c r="AC11" s="37">
        <f t="shared" si="7"/>
        <v>0</v>
      </c>
    </row>
    <row r="12" ht="30" spans="1:30">
      <c r="A12" s="35" t="s">
        <v>414</v>
      </c>
      <c r="B12" s="2">
        <v>2050203</v>
      </c>
      <c r="C12" s="21" t="s">
        <v>415</v>
      </c>
      <c r="D12" s="36">
        <v>2277</v>
      </c>
      <c r="E12" s="36">
        <v>0</v>
      </c>
      <c r="F12" s="36"/>
      <c r="G12" s="36">
        <v>0</v>
      </c>
      <c r="H12" s="36">
        <f t="shared" si="1"/>
        <v>2163150</v>
      </c>
      <c r="I12" s="36">
        <f t="shared" si="2"/>
        <v>1730520</v>
      </c>
      <c r="J12" s="36">
        <v>1730520</v>
      </c>
      <c r="K12" s="36">
        <v>0</v>
      </c>
      <c r="L12" s="36">
        <v>0</v>
      </c>
      <c r="M12" s="36">
        <v>216315</v>
      </c>
      <c r="N12" s="36">
        <f t="shared" si="3"/>
        <v>216315</v>
      </c>
      <c r="O12" s="36">
        <v>216315</v>
      </c>
      <c r="P12" s="36">
        <v>0</v>
      </c>
      <c r="Q12" s="36">
        <v>0</v>
      </c>
      <c r="R12" s="36">
        <v>0</v>
      </c>
      <c r="S12" s="36">
        <v>1333000</v>
      </c>
      <c r="T12" s="36">
        <v>0</v>
      </c>
      <c r="U12" s="36">
        <v>216300</v>
      </c>
      <c r="V12" s="36"/>
      <c r="W12" s="36">
        <v>1116700</v>
      </c>
      <c r="X12" s="36">
        <f t="shared" si="4"/>
        <v>332215</v>
      </c>
      <c r="Y12" s="36">
        <v>216315</v>
      </c>
      <c r="Z12" s="36">
        <v>115900</v>
      </c>
      <c r="AA12" s="36">
        <f t="shared" si="5"/>
        <v>497935</v>
      </c>
      <c r="AB12" s="36">
        <f t="shared" si="6"/>
        <v>2163150</v>
      </c>
      <c r="AC12" s="37">
        <f t="shared" si="7"/>
        <v>0</v>
      </c>
    </row>
    <row r="13" ht="15" spans="1:30">
      <c r="A13" s="35" t="s">
        <v>416</v>
      </c>
      <c r="B13" s="2">
        <v>2050203</v>
      </c>
      <c r="C13" s="21" t="s">
        <v>417</v>
      </c>
      <c r="D13" s="36">
        <v>1033</v>
      </c>
      <c r="E13" s="36">
        <v>376</v>
      </c>
      <c r="F13" s="36"/>
      <c r="G13" s="36">
        <v>2</v>
      </c>
      <c r="H13" s="36">
        <f t="shared" si="1"/>
        <v>1148850</v>
      </c>
      <c r="I13" s="36">
        <f t="shared" si="2"/>
        <v>905400</v>
      </c>
      <c r="J13" s="36">
        <v>785080</v>
      </c>
      <c r="K13" s="36">
        <v>120320</v>
      </c>
      <c r="L13" s="36">
        <v>0</v>
      </c>
      <c r="M13" s="36">
        <v>98135</v>
      </c>
      <c r="N13" s="36">
        <f t="shared" si="3"/>
        <v>145315</v>
      </c>
      <c r="O13" s="36">
        <v>98135</v>
      </c>
      <c r="P13" s="36">
        <v>30080</v>
      </c>
      <c r="Q13" s="36">
        <v>17100</v>
      </c>
      <c r="R13" s="36">
        <v>0</v>
      </c>
      <c r="S13" s="36">
        <v>729600</v>
      </c>
      <c r="T13" s="36">
        <v>17100</v>
      </c>
      <c r="U13" s="36">
        <v>128200</v>
      </c>
      <c r="V13" s="36"/>
      <c r="W13" s="36">
        <v>584300</v>
      </c>
      <c r="X13" s="36">
        <f t="shared" si="4"/>
        <v>158735</v>
      </c>
      <c r="Y13" s="36">
        <v>98135</v>
      </c>
      <c r="Z13" s="36">
        <v>60600</v>
      </c>
      <c r="AA13" s="36">
        <f t="shared" si="5"/>
        <v>260515</v>
      </c>
      <c r="AB13" s="36">
        <f t="shared" si="6"/>
        <v>1148850</v>
      </c>
      <c r="AC13" s="37">
        <f t="shared" si="7"/>
        <v>0</v>
      </c>
    </row>
    <row r="14" ht="15" spans="1:30">
      <c r="A14" s="35" t="s">
        <v>418</v>
      </c>
      <c r="B14" s="2">
        <v>2050203</v>
      </c>
      <c r="C14" s="21" t="s">
        <v>419</v>
      </c>
      <c r="D14" s="36">
        <v>855</v>
      </c>
      <c r="E14" s="36">
        <v>95</v>
      </c>
      <c r="F14" s="36"/>
      <c r="G14" s="36">
        <v>3</v>
      </c>
      <c r="H14" s="36">
        <f t="shared" si="1"/>
        <v>875900</v>
      </c>
      <c r="I14" s="36">
        <f t="shared" si="2"/>
        <v>680200</v>
      </c>
      <c r="J14" s="36">
        <v>649800</v>
      </c>
      <c r="K14" s="36">
        <v>30400</v>
      </c>
      <c r="L14" s="36">
        <v>0</v>
      </c>
      <c r="M14" s="36">
        <v>81225</v>
      </c>
      <c r="N14" s="36">
        <f t="shared" si="3"/>
        <v>114475</v>
      </c>
      <c r="O14" s="36">
        <v>81225</v>
      </c>
      <c r="P14" s="36">
        <v>7600</v>
      </c>
      <c r="Q14" s="36">
        <v>25650</v>
      </c>
      <c r="R14" s="36">
        <v>0</v>
      </c>
      <c r="S14" s="36">
        <v>553400</v>
      </c>
      <c r="T14" s="36">
        <v>25700</v>
      </c>
      <c r="U14" s="36">
        <v>88800</v>
      </c>
      <c r="V14" s="36"/>
      <c r="W14" s="36">
        <v>438900</v>
      </c>
      <c r="X14" s="36">
        <f t="shared" si="4"/>
        <v>126825</v>
      </c>
      <c r="Y14" s="36">
        <v>81225</v>
      </c>
      <c r="Z14" s="36">
        <v>45600</v>
      </c>
      <c r="AA14" s="36">
        <f t="shared" si="5"/>
        <v>195675</v>
      </c>
      <c r="AB14" s="36">
        <f t="shared" si="6"/>
        <v>875900</v>
      </c>
      <c r="AC14" s="37">
        <f t="shared" si="7"/>
        <v>0</v>
      </c>
    </row>
    <row r="15" ht="15" spans="1:30">
      <c r="A15" s="35" t="s">
        <v>92</v>
      </c>
      <c r="B15" s="2">
        <v>2050203</v>
      </c>
      <c r="C15" s="21" t="s">
        <v>93</v>
      </c>
      <c r="D15" s="36">
        <v>259</v>
      </c>
      <c r="E15" s="36">
        <v>259</v>
      </c>
      <c r="F15" s="36">
        <v>41</v>
      </c>
      <c r="G15" s="36">
        <v>0</v>
      </c>
      <c r="H15" s="36">
        <f t="shared" si="1"/>
        <v>445600</v>
      </c>
      <c r="I15" s="36">
        <f t="shared" si="2"/>
        <v>310880</v>
      </c>
      <c r="J15" s="36">
        <v>196840</v>
      </c>
      <c r="K15" s="36">
        <v>82880</v>
      </c>
      <c r="L15" s="36">
        <v>31160</v>
      </c>
      <c r="M15" s="36">
        <v>24605</v>
      </c>
      <c r="N15" s="36">
        <f t="shared" si="3"/>
        <v>110115</v>
      </c>
      <c r="O15" s="36">
        <v>24605</v>
      </c>
      <c r="P15" s="36">
        <v>20720</v>
      </c>
      <c r="Q15" s="36">
        <v>0</v>
      </c>
      <c r="R15" s="36">
        <v>64790</v>
      </c>
      <c r="S15" s="36">
        <v>310700</v>
      </c>
      <c r="T15" s="36">
        <v>0</v>
      </c>
      <c r="U15" s="36">
        <v>110100</v>
      </c>
      <c r="V15" s="36"/>
      <c r="W15" s="36">
        <v>200600</v>
      </c>
      <c r="X15" s="36">
        <f t="shared" si="4"/>
        <v>45405</v>
      </c>
      <c r="Y15" s="36">
        <v>24605</v>
      </c>
      <c r="Z15" s="36">
        <v>20800</v>
      </c>
      <c r="AA15" s="36">
        <f t="shared" si="5"/>
        <v>89495</v>
      </c>
      <c r="AB15" s="36">
        <f t="shared" si="6"/>
        <v>445600</v>
      </c>
      <c r="AC15" s="37">
        <f t="shared" si="7"/>
        <v>0</v>
      </c>
    </row>
    <row r="16" ht="15" spans="1:30">
      <c r="A16" s="35" t="s">
        <v>420</v>
      </c>
      <c r="B16" s="2">
        <v>2050203</v>
      </c>
      <c r="C16" s="21" t="s">
        <v>421</v>
      </c>
      <c r="D16" s="36">
        <v>1701</v>
      </c>
      <c r="E16" s="36">
        <v>0</v>
      </c>
      <c r="F16" s="36"/>
      <c r="G16" s="36">
        <v>0</v>
      </c>
      <c r="H16" s="36">
        <f t="shared" si="1"/>
        <v>1615950</v>
      </c>
      <c r="I16" s="36">
        <f t="shared" si="2"/>
        <v>1292760</v>
      </c>
      <c r="J16" s="36">
        <v>1292760</v>
      </c>
      <c r="K16" s="36">
        <v>0</v>
      </c>
      <c r="L16" s="36">
        <v>0</v>
      </c>
      <c r="M16" s="36">
        <v>161595</v>
      </c>
      <c r="N16" s="36">
        <f t="shared" si="3"/>
        <v>161595</v>
      </c>
      <c r="O16" s="36">
        <v>161595</v>
      </c>
      <c r="P16" s="36">
        <v>0</v>
      </c>
      <c r="Q16" s="36">
        <v>0</v>
      </c>
      <c r="R16" s="36">
        <v>0</v>
      </c>
      <c r="S16" s="36">
        <v>995800</v>
      </c>
      <c r="T16" s="36">
        <v>0</v>
      </c>
      <c r="U16" s="36">
        <v>161600</v>
      </c>
      <c r="V16" s="36"/>
      <c r="W16" s="36">
        <v>834200</v>
      </c>
      <c r="X16" s="36">
        <f t="shared" si="4"/>
        <v>248195</v>
      </c>
      <c r="Y16" s="36">
        <v>161595</v>
      </c>
      <c r="Z16" s="36">
        <v>86600</v>
      </c>
      <c r="AA16" s="36">
        <f t="shared" si="5"/>
        <v>371955</v>
      </c>
      <c r="AB16" s="36">
        <f t="shared" si="6"/>
        <v>1615950</v>
      </c>
      <c r="AC16" s="37">
        <f t="shared" si="7"/>
        <v>0</v>
      </c>
    </row>
    <row r="17" ht="15" spans="1:29">
      <c r="A17" s="35" t="s">
        <v>422</v>
      </c>
      <c r="B17" s="2">
        <v>2050203</v>
      </c>
      <c r="C17" s="21" t="s">
        <v>423</v>
      </c>
      <c r="D17" s="36">
        <v>825</v>
      </c>
      <c r="E17" s="36">
        <v>32</v>
      </c>
      <c r="F17" s="36"/>
      <c r="G17" s="36">
        <v>1</v>
      </c>
      <c r="H17" s="36">
        <f t="shared" si="1"/>
        <v>805100</v>
      </c>
      <c r="I17" s="36">
        <f t="shared" si="2"/>
        <v>637240</v>
      </c>
      <c r="J17" s="36">
        <v>627000</v>
      </c>
      <c r="K17" s="36">
        <v>10240</v>
      </c>
      <c r="L17" s="36">
        <v>0</v>
      </c>
      <c r="M17" s="36">
        <v>78375</v>
      </c>
      <c r="N17" s="36">
        <f t="shared" si="3"/>
        <v>89485</v>
      </c>
      <c r="O17" s="36">
        <v>78375</v>
      </c>
      <c r="P17" s="36">
        <v>2560</v>
      </c>
      <c r="Q17" s="36">
        <v>8550</v>
      </c>
      <c r="R17" s="36">
        <v>0</v>
      </c>
      <c r="S17" s="36">
        <v>500700</v>
      </c>
      <c r="T17" s="36">
        <v>8600</v>
      </c>
      <c r="U17" s="36">
        <v>80900</v>
      </c>
      <c r="V17" s="36"/>
      <c r="W17" s="36">
        <v>411200</v>
      </c>
      <c r="X17" s="36">
        <f t="shared" si="4"/>
        <v>121075</v>
      </c>
      <c r="Y17" s="36">
        <v>78375</v>
      </c>
      <c r="Z17" s="36">
        <v>42700</v>
      </c>
      <c r="AA17" s="36">
        <f t="shared" si="5"/>
        <v>183325</v>
      </c>
      <c r="AB17" s="36">
        <f t="shared" si="6"/>
        <v>805100</v>
      </c>
      <c r="AC17" s="37">
        <f t="shared" si="7"/>
        <v>0</v>
      </c>
    </row>
    <row r="18" ht="15" spans="1:29">
      <c r="A18" s="35" t="s">
        <v>424</v>
      </c>
      <c r="B18" s="2">
        <v>2050203</v>
      </c>
      <c r="C18" s="21" t="s">
        <v>425</v>
      </c>
      <c r="D18" s="36">
        <v>1514</v>
      </c>
      <c r="E18" s="36">
        <v>0</v>
      </c>
      <c r="F18" s="36"/>
      <c r="G18" s="36">
        <v>0</v>
      </c>
      <c r="H18" s="36">
        <f t="shared" si="1"/>
        <v>1438300</v>
      </c>
      <c r="I18" s="36">
        <f t="shared" si="2"/>
        <v>1150640</v>
      </c>
      <c r="J18" s="36">
        <v>1150640</v>
      </c>
      <c r="K18" s="36">
        <v>0</v>
      </c>
      <c r="L18" s="36">
        <v>0</v>
      </c>
      <c r="M18" s="36">
        <v>143830</v>
      </c>
      <c r="N18" s="36">
        <f t="shared" si="3"/>
        <v>143830</v>
      </c>
      <c r="O18" s="36">
        <v>143830</v>
      </c>
      <c r="P18" s="36">
        <v>0</v>
      </c>
      <c r="Q18" s="36">
        <v>0</v>
      </c>
      <c r="R18" s="36">
        <v>0</v>
      </c>
      <c r="S18" s="36">
        <v>886300</v>
      </c>
      <c r="T18" s="36">
        <v>0</v>
      </c>
      <c r="U18" s="36">
        <v>143800</v>
      </c>
      <c r="V18" s="36"/>
      <c r="W18" s="36">
        <v>742500</v>
      </c>
      <c r="X18" s="36">
        <f t="shared" si="4"/>
        <v>220830</v>
      </c>
      <c r="Y18" s="36">
        <v>143830</v>
      </c>
      <c r="Z18" s="36">
        <v>77000</v>
      </c>
      <c r="AA18" s="36">
        <f t="shared" si="5"/>
        <v>331170</v>
      </c>
      <c r="AB18" s="36">
        <f t="shared" si="6"/>
        <v>1438300</v>
      </c>
      <c r="AC18" s="37">
        <f t="shared" si="7"/>
        <v>0</v>
      </c>
    </row>
    <row r="19" ht="15" spans="1:29">
      <c r="A19" s="35" t="s">
        <v>426</v>
      </c>
      <c r="B19" s="2">
        <v>2050203</v>
      </c>
      <c r="C19" s="21" t="s">
        <v>427</v>
      </c>
      <c r="D19" s="36">
        <v>796</v>
      </c>
      <c r="E19" s="36">
        <v>0</v>
      </c>
      <c r="F19" s="36"/>
      <c r="G19" s="36">
        <v>4</v>
      </c>
      <c r="H19" s="36">
        <f t="shared" si="1"/>
        <v>790400</v>
      </c>
      <c r="I19" s="36">
        <f t="shared" si="2"/>
        <v>604960</v>
      </c>
      <c r="J19" s="36">
        <v>604960</v>
      </c>
      <c r="K19" s="36">
        <v>0</v>
      </c>
      <c r="L19" s="36">
        <v>0</v>
      </c>
      <c r="M19" s="36">
        <v>75620</v>
      </c>
      <c r="N19" s="36">
        <f t="shared" si="3"/>
        <v>109820</v>
      </c>
      <c r="O19" s="36">
        <v>75620</v>
      </c>
      <c r="P19" s="36">
        <v>0</v>
      </c>
      <c r="Q19" s="36">
        <v>34200</v>
      </c>
      <c r="R19" s="36">
        <v>0</v>
      </c>
      <c r="S19" s="36">
        <v>500200</v>
      </c>
      <c r="T19" s="36">
        <v>34200</v>
      </c>
      <c r="U19" s="36">
        <v>75600</v>
      </c>
      <c r="V19" s="36"/>
      <c r="W19" s="36">
        <v>390400</v>
      </c>
      <c r="X19" s="36">
        <f t="shared" si="4"/>
        <v>116120</v>
      </c>
      <c r="Y19" s="36">
        <v>75620</v>
      </c>
      <c r="Z19" s="36">
        <v>40500</v>
      </c>
      <c r="AA19" s="36">
        <f t="shared" si="5"/>
        <v>174080</v>
      </c>
      <c r="AB19" s="36">
        <f t="shared" si="6"/>
        <v>790400</v>
      </c>
      <c r="AC19" s="37">
        <f t="shared" si="7"/>
        <v>0</v>
      </c>
    </row>
    <row r="20" ht="15" spans="1:29">
      <c r="A20" s="35" t="s">
        <v>428</v>
      </c>
      <c r="B20" s="2">
        <v>2050203</v>
      </c>
      <c r="C20" s="21" t="s">
        <v>429</v>
      </c>
      <c r="D20" s="36">
        <v>2128</v>
      </c>
      <c r="E20" s="36">
        <v>125</v>
      </c>
      <c r="F20" s="36"/>
      <c r="G20" s="36">
        <v>8</v>
      </c>
      <c r="H20" s="36">
        <f t="shared" si="1"/>
        <v>2140000</v>
      </c>
      <c r="I20" s="36">
        <f t="shared" si="2"/>
        <v>1657280</v>
      </c>
      <c r="J20" s="36">
        <v>1617280</v>
      </c>
      <c r="K20" s="36">
        <v>40000</v>
      </c>
      <c r="L20" s="36">
        <v>0</v>
      </c>
      <c r="M20" s="36">
        <v>202160</v>
      </c>
      <c r="N20" s="36">
        <f t="shared" si="3"/>
        <v>280560</v>
      </c>
      <c r="O20" s="36">
        <v>202160</v>
      </c>
      <c r="P20" s="36">
        <v>10000</v>
      </c>
      <c r="Q20" s="36">
        <v>68400</v>
      </c>
      <c r="R20" s="36">
        <v>0</v>
      </c>
      <c r="S20" s="36">
        <v>1350100</v>
      </c>
      <c r="T20" s="36">
        <v>68400</v>
      </c>
      <c r="U20" s="36">
        <v>212200</v>
      </c>
      <c r="V20" s="36"/>
      <c r="W20" s="36">
        <v>1069500</v>
      </c>
      <c r="X20" s="36">
        <f t="shared" si="4"/>
        <v>313160</v>
      </c>
      <c r="Y20" s="36">
        <v>202160</v>
      </c>
      <c r="Z20" s="36">
        <v>111000</v>
      </c>
      <c r="AA20" s="36">
        <f t="shared" si="5"/>
        <v>476740</v>
      </c>
      <c r="AB20" s="36">
        <f t="shared" si="6"/>
        <v>2140000</v>
      </c>
      <c r="AC20" s="37">
        <f t="shared" si="7"/>
        <v>0</v>
      </c>
    </row>
    <row r="21" ht="15" spans="1:29">
      <c r="A21" s="35" t="s">
        <v>430</v>
      </c>
      <c r="B21" s="2">
        <v>2050203</v>
      </c>
      <c r="C21" s="21" t="s">
        <v>431</v>
      </c>
      <c r="D21" s="36">
        <v>1010</v>
      </c>
      <c r="E21" s="36">
        <v>143</v>
      </c>
      <c r="F21" s="36"/>
      <c r="G21" s="36">
        <v>0</v>
      </c>
      <c r="H21" s="36">
        <f t="shared" si="1"/>
        <v>1016700</v>
      </c>
      <c r="I21" s="36">
        <f t="shared" si="2"/>
        <v>813360</v>
      </c>
      <c r="J21" s="36">
        <v>767600</v>
      </c>
      <c r="K21" s="36">
        <v>45760</v>
      </c>
      <c r="L21" s="36">
        <v>0</v>
      </c>
      <c r="M21" s="36">
        <v>95950</v>
      </c>
      <c r="N21" s="36">
        <f t="shared" si="3"/>
        <v>107390</v>
      </c>
      <c r="O21" s="36">
        <v>95950</v>
      </c>
      <c r="P21" s="36">
        <v>11440</v>
      </c>
      <c r="Q21" s="36">
        <v>0</v>
      </c>
      <c r="R21" s="36">
        <v>0</v>
      </c>
      <c r="S21" s="36">
        <v>632300</v>
      </c>
      <c r="T21" s="36">
        <v>0</v>
      </c>
      <c r="U21" s="36">
        <v>107400</v>
      </c>
      <c r="V21" s="36"/>
      <c r="W21" s="36">
        <v>524900</v>
      </c>
      <c r="X21" s="36">
        <f t="shared" si="4"/>
        <v>150450</v>
      </c>
      <c r="Y21" s="36">
        <v>95950</v>
      </c>
      <c r="Z21" s="36">
        <v>54500</v>
      </c>
      <c r="AA21" s="36">
        <f t="shared" si="5"/>
        <v>233950</v>
      </c>
      <c r="AB21" s="36">
        <f t="shared" si="6"/>
        <v>1016700</v>
      </c>
      <c r="AC21" s="37">
        <f t="shared" si="7"/>
        <v>0</v>
      </c>
    </row>
    <row r="22" ht="15" spans="1:29">
      <c r="A22" s="35" t="s">
        <v>432</v>
      </c>
      <c r="B22" s="2">
        <v>2050203</v>
      </c>
      <c r="C22" s="21" t="s">
        <v>433</v>
      </c>
      <c r="D22" s="36">
        <v>738</v>
      </c>
      <c r="E22" s="36">
        <v>315</v>
      </c>
      <c r="F22" s="36"/>
      <c r="G22" s="36">
        <v>0</v>
      </c>
      <c r="H22" s="36">
        <f t="shared" si="1"/>
        <v>827100</v>
      </c>
      <c r="I22" s="36">
        <f t="shared" si="2"/>
        <v>661680</v>
      </c>
      <c r="J22" s="36">
        <v>560880</v>
      </c>
      <c r="K22" s="36">
        <v>100800</v>
      </c>
      <c r="L22" s="36">
        <v>0</v>
      </c>
      <c r="M22" s="36">
        <v>70110</v>
      </c>
      <c r="N22" s="36">
        <f t="shared" si="3"/>
        <v>95310</v>
      </c>
      <c r="O22" s="36">
        <v>70110</v>
      </c>
      <c r="P22" s="36">
        <v>25200</v>
      </c>
      <c r="Q22" s="36">
        <v>0</v>
      </c>
      <c r="R22" s="36">
        <v>0</v>
      </c>
      <c r="S22" s="36">
        <v>522300</v>
      </c>
      <c r="T22" s="36">
        <v>0</v>
      </c>
      <c r="U22" s="36">
        <v>95300</v>
      </c>
      <c r="V22" s="36"/>
      <c r="W22" s="36">
        <v>427000</v>
      </c>
      <c r="X22" s="36">
        <f t="shared" si="4"/>
        <v>114410</v>
      </c>
      <c r="Y22" s="36">
        <v>70110</v>
      </c>
      <c r="Z22" s="36">
        <v>44300</v>
      </c>
      <c r="AA22" s="36">
        <f t="shared" si="5"/>
        <v>190390</v>
      </c>
      <c r="AB22" s="36">
        <f t="shared" si="6"/>
        <v>827100</v>
      </c>
      <c r="AC22" s="37">
        <f t="shared" si="7"/>
        <v>0</v>
      </c>
    </row>
    <row r="23" ht="15" spans="1:29">
      <c r="A23" s="35" t="s">
        <v>434</v>
      </c>
      <c r="B23" s="2">
        <v>2050203</v>
      </c>
      <c r="C23" s="21" t="s">
        <v>435</v>
      </c>
      <c r="D23" s="36">
        <v>1210</v>
      </c>
      <c r="E23" s="36">
        <v>34</v>
      </c>
      <c r="F23" s="36"/>
      <c r="G23" s="36">
        <v>0</v>
      </c>
      <c r="H23" s="36">
        <f t="shared" si="1"/>
        <v>1163100</v>
      </c>
      <c r="I23" s="36">
        <f t="shared" si="2"/>
        <v>930480</v>
      </c>
      <c r="J23" s="36">
        <v>919600</v>
      </c>
      <c r="K23" s="36">
        <v>10880</v>
      </c>
      <c r="L23" s="36">
        <v>0</v>
      </c>
      <c r="M23" s="36">
        <v>114950</v>
      </c>
      <c r="N23" s="36">
        <f t="shared" si="3"/>
        <v>117670</v>
      </c>
      <c r="O23" s="36">
        <v>114950</v>
      </c>
      <c r="P23" s="36">
        <v>2720</v>
      </c>
      <c r="Q23" s="36">
        <v>0</v>
      </c>
      <c r="R23" s="36">
        <v>0</v>
      </c>
      <c r="S23" s="36">
        <v>718200</v>
      </c>
      <c r="T23" s="36">
        <v>0</v>
      </c>
      <c r="U23" s="36">
        <v>117700</v>
      </c>
      <c r="V23" s="36"/>
      <c r="W23" s="36">
        <v>600500</v>
      </c>
      <c r="X23" s="36">
        <f t="shared" si="4"/>
        <v>177250</v>
      </c>
      <c r="Y23" s="36">
        <v>114950</v>
      </c>
      <c r="Z23" s="36">
        <v>62300</v>
      </c>
      <c r="AA23" s="36">
        <f t="shared" si="5"/>
        <v>267650</v>
      </c>
      <c r="AB23" s="36">
        <f t="shared" si="6"/>
        <v>1163100</v>
      </c>
      <c r="AC23" s="37">
        <f t="shared" si="7"/>
        <v>0</v>
      </c>
    </row>
    <row r="24" ht="15" spans="1:29">
      <c r="A24" s="35" t="s">
        <v>436</v>
      </c>
      <c r="B24" s="2">
        <v>2050203</v>
      </c>
      <c r="C24" s="21" t="s">
        <v>437</v>
      </c>
      <c r="D24" s="36">
        <v>1086</v>
      </c>
      <c r="E24" s="36">
        <v>36</v>
      </c>
      <c r="F24" s="36"/>
      <c r="G24" s="36">
        <v>3</v>
      </c>
      <c r="H24" s="36">
        <f t="shared" si="1"/>
        <v>1071750</v>
      </c>
      <c r="I24" s="36">
        <f t="shared" si="2"/>
        <v>836880</v>
      </c>
      <c r="J24" s="36">
        <v>825360</v>
      </c>
      <c r="K24" s="36">
        <v>11520</v>
      </c>
      <c r="L24" s="36">
        <v>0</v>
      </c>
      <c r="M24" s="36">
        <v>103170</v>
      </c>
      <c r="N24" s="36">
        <f t="shared" si="3"/>
        <v>131700</v>
      </c>
      <c r="O24" s="36">
        <v>103170</v>
      </c>
      <c r="P24" s="36">
        <v>2880</v>
      </c>
      <c r="Q24" s="36">
        <v>25650</v>
      </c>
      <c r="R24" s="36">
        <v>0</v>
      </c>
      <c r="S24" s="36">
        <v>671900</v>
      </c>
      <c r="T24" s="36">
        <v>25700</v>
      </c>
      <c r="U24" s="36">
        <v>106100</v>
      </c>
      <c r="V24" s="36"/>
      <c r="W24" s="36">
        <v>540100</v>
      </c>
      <c r="X24" s="36">
        <f t="shared" si="4"/>
        <v>159270</v>
      </c>
      <c r="Y24" s="36">
        <v>103170</v>
      </c>
      <c r="Z24" s="36">
        <v>56100</v>
      </c>
      <c r="AA24" s="36">
        <f t="shared" si="5"/>
        <v>240580</v>
      </c>
      <c r="AB24" s="36">
        <f t="shared" si="6"/>
        <v>1071750</v>
      </c>
      <c r="AC24" s="37">
        <f t="shared" si="7"/>
        <v>0</v>
      </c>
    </row>
    <row r="25" ht="15" spans="1:29">
      <c r="A25" s="35" t="s">
        <v>438</v>
      </c>
      <c r="B25" s="2">
        <v>2050203</v>
      </c>
      <c r="C25" s="21" t="s">
        <v>439</v>
      </c>
      <c r="D25" s="36">
        <v>326</v>
      </c>
      <c r="E25" s="36">
        <v>94</v>
      </c>
      <c r="F25" s="36"/>
      <c r="G25" s="36">
        <v>0</v>
      </c>
      <c r="H25" s="36">
        <f t="shared" si="1"/>
        <v>347300</v>
      </c>
      <c r="I25" s="36">
        <f t="shared" si="2"/>
        <v>277840</v>
      </c>
      <c r="J25" s="36">
        <v>247760</v>
      </c>
      <c r="K25" s="36">
        <v>30080</v>
      </c>
      <c r="L25" s="36">
        <v>0</v>
      </c>
      <c r="M25" s="36">
        <v>30970</v>
      </c>
      <c r="N25" s="36">
        <f t="shared" si="3"/>
        <v>38490</v>
      </c>
      <c r="O25" s="36">
        <v>30970</v>
      </c>
      <c r="P25" s="36">
        <v>7520</v>
      </c>
      <c r="Q25" s="36">
        <v>0</v>
      </c>
      <c r="R25" s="36">
        <v>0</v>
      </c>
      <c r="S25" s="36">
        <v>217800</v>
      </c>
      <c r="T25" s="36">
        <v>0</v>
      </c>
      <c r="U25" s="36">
        <v>38500</v>
      </c>
      <c r="V25" s="36"/>
      <c r="W25" s="36">
        <v>179300</v>
      </c>
      <c r="X25" s="36">
        <f t="shared" si="4"/>
        <v>49570</v>
      </c>
      <c r="Y25" s="36">
        <v>30970</v>
      </c>
      <c r="Z25" s="36">
        <v>18600</v>
      </c>
      <c r="AA25" s="36">
        <f t="shared" si="5"/>
        <v>79930</v>
      </c>
      <c r="AB25" s="36">
        <f t="shared" si="6"/>
        <v>347300</v>
      </c>
      <c r="AC25" s="37">
        <f t="shared" si="7"/>
        <v>0</v>
      </c>
    </row>
    <row r="26" ht="15" spans="1:29">
      <c r="A26" s="35" t="s">
        <v>440</v>
      </c>
      <c r="B26" s="2">
        <v>2050203</v>
      </c>
      <c r="C26" s="21" t="s">
        <v>441</v>
      </c>
      <c r="D26" s="36">
        <v>436</v>
      </c>
      <c r="E26" s="36">
        <v>100</v>
      </c>
      <c r="F26" s="36"/>
      <c r="G26" s="36">
        <v>0</v>
      </c>
      <c r="H26" s="36">
        <f t="shared" si="1"/>
        <v>454200</v>
      </c>
      <c r="I26" s="36">
        <f t="shared" si="2"/>
        <v>363360</v>
      </c>
      <c r="J26" s="36">
        <v>331360</v>
      </c>
      <c r="K26" s="36">
        <v>32000</v>
      </c>
      <c r="L26" s="36">
        <v>0</v>
      </c>
      <c r="M26" s="36">
        <v>41420</v>
      </c>
      <c r="N26" s="36">
        <f t="shared" si="3"/>
        <v>49420</v>
      </c>
      <c r="O26" s="36">
        <v>41420</v>
      </c>
      <c r="P26" s="36">
        <v>8000</v>
      </c>
      <c r="Q26" s="36">
        <v>0</v>
      </c>
      <c r="R26" s="36">
        <v>0</v>
      </c>
      <c r="S26" s="36">
        <v>283900</v>
      </c>
      <c r="T26" s="36">
        <v>0</v>
      </c>
      <c r="U26" s="36">
        <v>49400</v>
      </c>
      <c r="V26" s="36"/>
      <c r="W26" s="36">
        <v>234500</v>
      </c>
      <c r="X26" s="36">
        <f t="shared" si="4"/>
        <v>65820</v>
      </c>
      <c r="Y26" s="36">
        <v>41420</v>
      </c>
      <c r="Z26" s="36">
        <v>24400</v>
      </c>
      <c r="AA26" s="36">
        <f t="shared" si="5"/>
        <v>104480</v>
      </c>
      <c r="AB26" s="36">
        <f t="shared" si="6"/>
        <v>454200</v>
      </c>
      <c r="AC26" s="37">
        <f t="shared" si="7"/>
        <v>0</v>
      </c>
    </row>
    <row r="27" ht="15" spans="1:29">
      <c r="A27" s="35" t="s">
        <v>442</v>
      </c>
      <c r="B27" s="2">
        <v>2050203</v>
      </c>
      <c r="C27" s="21" t="s">
        <v>443</v>
      </c>
      <c r="D27" s="36">
        <v>830</v>
      </c>
      <c r="E27" s="36">
        <v>143</v>
      </c>
      <c r="F27" s="36"/>
      <c r="G27" s="36">
        <v>6</v>
      </c>
      <c r="H27" s="36">
        <f t="shared" si="1"/>
        <v>897000</v>
      </c>
      <c r="I27" s="36">
        <f t="shared" si="2"/>
        <v>676560</v>
      </c>
      <c r="J27" s="36">
        <v>630800</v>
      </c>
      <c r="K27" s="36">
        <v>45760</v>
      </c>
      <c r="L27" s="36">
        <v>0</v>
      </c>
      <c r="M27" s="36">
        <v>78850</v>
      </c>
      <c r="N27" s="36">
        <f t="shared" si="3"/>
        <v>141590</v>
      </c>
      <c r="O27" s="36">
        <v>78850</v>
      </c>
      <c r="P27" s="36">
        <v>11440</v>
      </c>
      <c r="Q27" s="36">
        <v>51300</v>
      </c>
      <c r="R27" s="36">
        <v>0</v>
      </c>
      <c r="S27" s="36">
        <v>578200</v>
      </c>
      <c r="T27" s="36">
        <v>51300</v>
      </c>
      <c r="U27" s="36">
        <v>90300</v>
      </c>
      <c r="V27" s="36"/>
      <c r="W27" s="36">
        <v>436600</v>
      </c>
      <c r="X27" s="36">
        <f t="shared" si="4"/>
        <v>124150</v>
      </c>
      <c r="Y27" s="36">
        <v>78850</v>
      </c>
      <c r="Z27" s="36">
        <v>45300</v>
      </c>
      <c r="AA27" s="36">
        <f t="shared" si="5"/>
        <v>194650</v>
      </c>
      <c r="AB27" s="36">
        <f t="shared" si="6"/>
        <v>897000</v>
      </c>
      <c r="AC27" s="37">
        <f t="shared" si="7"/>
        <v>0</v>
      </c>
    </row>
    <row r="28" ht="15" spans="1:29">
      <c r="A28" s="35" t="s">
        <v>444</v>
      </c>
      <c r="B28" s="2">
        <v>2050203</v>
      </c>
      <c r="C28" s="21" t="s">
        <v>445</v>
      </c>
      <c r="D28" s="36">
        <v>1171</v>
      </c>
      <c r="E28" s="36">
        <v>59</v>
      </c>
      <c r="F28" s="36"/>
      <c r="G28" s="36">
        <v>7</v>
      </c>
      <c r="H28" s="36">
        <f t="shared" si="1"/>
        <v>1195900</v>
      </c>
      <c r="I28" s="36">
        <f t="shared" si="2"/>
        <v>908840</v>
      </c>
      <c r="J28" s="36">
        <v>889960</v>
      </c>
      <c r="K28" s="36">
        <v>18880</v>
      </c>
      <c r="L28" s="36">
        <v>0</v>
      </c>
      <c r="M28" s="36">
        <v>111245</v>
      </c>
      <c r="N28" s="36">
        <f t="shared" si="3"/>
        <v>175815</v>
      </c>
      <c r="O28" s="36">
        <v>111245</v>
      </c>
      <c r="P28" s="36">
        <v>4720</v>
      </c>
      <c r="Q28" s="36">
        <v>59850</v>
      </c>
      <c r="R28" s="36">
        <v>0</v>
      </c>
      <c r="S28" s="36">
        <v>762400</v>
      </c>
      <c r="T28" s="36">
        <v>59900</v>
      </c>
      <c r="U28" s="36">
        <v>116000</v>
      </c>
      <c r="V28" s="36"/>
      <c r="W28" s="36">
        <v>586500</v>
      </c>
      <c r="X28" s="36">
        <f t="shared" si="4"/>
        <v>172145</v>
      </c>
      <c r="Y28" s="36">
        <v>111245</v>
      </c>
      <c r="Z28" s="36">
        <v>60900</v>
      </c>
      <c r="AA28" s="36">
        <f t="shared" si="5"/>
        <v>261355</v>
      </c>
      <c r="AB28" s="36">
        <f t="shared" si="6"/>
        <v>1195900</v>
      </c>
      <c r="AC28" s="37">
        <f t="shared" si="7"/>
        <v>0</v>
      </c>
    </row>
    <row r="29" ht="15" spans="1:29">
      <c r="A29" s="35" t="s">
        <v>446</v>
      </c>
      <c r="B29" s="2">
        <v>2050203</v>
      </c>
      <c r="C29" s="21" t="s">
        <v>447</v>
      </c>
      <c r="D29" s="36">
        <v>550</v>
      </c>
      <c r="E29" s="36">
        <v>71</v>
      </c>
      <c r="F29" s="36"/>
      <c r="G29" s="36">
        <v>0</v>
      </c>
      <c r="H29" s="36">
        <f t="shared" si="1"/>
        <v>550900</v>
      </c>
      <c r="I29" s="36">
        <f t="shared" si="2"/>
        <v>440720</v>
      </c>
      <c r="J29" s="36">
        <v>418000</v>
      </c>
      <c r="K29" s="36">
        <v>22720</v>
      </c>
      <c r="L29" s="36">
        <v>0</v>
      </c>
      <c r="M29" s="36">
        <v>52250</v>
      </c>
      <c r="N29" s="36">
        <f t="shared" si="3"/>
        <v>57930</v>
      </c>
      <c r="O29" s="36">
        <v>52250</v>
      </c>
      <c r="P29" s="36">
        <v>5680</v>
      </c>
      <c r="Q29" s="36">
        <v>0</v>
      </c>
      <c r="R29" s="36">
        <v>0</v>
      </c>
      <c r="S29" s="36">
        <v>342300</v>
      </c>
      <c r="T29" s="36">
        <v>0</v>
      </c>
      <c r="U29" s="36">
        <v>57900</v>
      </c>
      <c r="V29" s="36"/>
      <c r="W29" s="36">
        <v>284400</v>
      </c>
      <c r="X29" s="36">
        <f t="shared" si="4"/>
        <v>81750</v>
      </c>
      <c r="Y29" s="36">
        <v>52250</v>
      </c>
      <c r="Z29" s="36">
        <v>29500</v>
      </c>
      <c r="AA29" s="36">
        <f t="shared" si="5"/>
        <v>126850</v>
      </c>
      <c r="AB29" s="36">
        <f t="shared" si="6"/>
        <v>550900</v>
      </c>
      <c r="AC29" s="37">
        <f t="shared" si="7"/>
        <v>0</v>
      </c>
    </row>
    <row r="30" ht="15" spans="1:29">
      <c r="A30" s="35" t="s">
        <v>448</v>
      </c>
      <c r="B30" s="2">
        <v>2050203</v>
      </c>
      <c r="C30" s="21" t="s">
        <v>449</v>
      </c>
      <c r="D30" s="36">
        <v>1465</v>
      </c>
      <c r="E30" s="36">
        <v>104</v>
      </c>
      <c r="F30" s="36"/>
      <c r="G30" s="36">
        <v>0</v>
      </c>
      <c r="H30" s="36">
        <f t="shared" si="1"/>
        <v>1433350</v>
      </c>
      <c r="I30" s="36">
        <f t="shared" si="2"/>
        <v>1146680</v>
      </c>
      <c r="J30" s="36">
        <v>1113400</v>
      </c>
      <c r="K30" s="36">
        <v>33280</v>
      </c>
      <c r="L30" s="36">
        <v>0</v>
      </c>
      <c r="M30" s="36">
        <v>139175</v>
      </c>
      <c r="N30" s="36">
        <f t="shared" si="3"/>
        <v>147495</v>
      </c>
      <c r="O30" s="36">
        <v>139175</v>
      </c>
      <c r="P30" s="36">
        <v>8320</v>
      </c>
      <c r="Q30" s="36">
        <v>0</v>
      </c>
      <c r="R30" s="36">
        <v>0</v>
      </c>
      <c r="S30" s="36">
        <v>887500</v>
      </c>
      <c r="T30" s="36">
        <v>0</v>
      </c>
      <c r="U30" s="36">
        <v>147500</v>
      </c>
      <c r="V30" s="36"/>
      <c r="W30" s="36">
        <v>740000</v>
      </c>
      <c r="X30" s="36">
        <f t="shared" si="4"/>
        <v>215975</v>
      </c>
      <c r="Y30" s="36">
        <v>139175</v>
      </c>
      <c r="Z30" s="36">
        <v>76800</v>
      </c>
      <c r="AA30" s="36">
        <f t="shared" si="5"/>
        <v>329875</v>
      </c>
      <c r="AB30" s="36">
        <f t="shared" si="6"/>
        <v>1433350</v>
      </c>
      <c r="AC30" s="37">
        <f t="shared" si="7"/>
        <v>0</v>
      </c>
    </row>
    <row r="31" ht="15" spans="1:29">
      <c r="A31" s="35" t="s">
        <v>450</v>
      </c>
      <c r="B31" s="2">
        <v>2050203</v>
      </c>
      <c r="C31" s="21" t="s">
        <v>451</v>
      </c>
      <c r="D31" s="36">
        <v>976</v>
      </c>
      <c r="E31" s="36">
        <v>0</v>
      </c>
      <c r="F31" s="36"/>
      <c r="G31" s="36">
        <v>0</v>
      </c>
      <c r="H31" s="36">
        <f t="shared" si="1"/>
        <v>927200</v>
      </c>
      <c r="I31" s="36">
        <f t="shared" si="2"/>
        <v>741760</v>
      </c>
      <c r="J31" s="36">
        <v>741760</v>
      </c>
      <c r="K31" s="36">
        <v>0</v>
      </c>
      <c r="L31" s="36">
        <v>0</v>
      </c>
      <c r="M31" s="36">
        <v>92720</v>
      </c>
      <c r="N31" s="36">
        <f t="shared" si="3"/>
        <v>92720</v>
      </c>
      <c r="O31" s="36">
        <v>92720</v>
      </c>
      <c r="P31" s="36">
        <v>0</v>
      </c>
      <c r="Q31" s="36">
        <v>0</v>
      </c>
      <c r="R31" s="36">
        <v>0</v>
      </c>
      <c r="S31" s="36">
        <v>571400</v>
      </c>
      <c r="T31" s="36">
        <v>0</v>
      </c>
      <c r="U31" s="36">
        <v>92700</v>
      </c>
      <c r="V31" s="36"/>
      <c r="W31" s="36">
        <v>478700</v>
      </c>
      <c r="X31" s="36">
        <f t="shared" si="4"/>
        <v>142320</v>
      </c>
      <c r="Y31" s="36">
        <v>92720</v>
      </c>
      <c r="Z31" s="36">
        <v>49600</v>
      </c>
      <c r="AA31" s="36">
        <f t="shared" si="5"/>
        <v>213480</v>
      </c>
      <c r="AB31" s="36">
        <f t="shared" si="6"/>
        <v>927200</v>
      </c>
      <c r="AC31" s="37">
        <f t="shared" si="7"/>
        <v>0</v>
      </c>
    </row>
    <row r="32" ht="15" spans="1:29">
      <c r="A32" s="35" t="s">
        <v>452</v>
      </c>
      <c r="B32" s="2">
        <v>2050203</v>
      </c>
      <c r="C32" s="21" t="s">
        <v>453</v>
      </c>
      <c r="D32" s="36">
        <v>409</v>
      </c>
      <c r="E32" s="36">
        <v>53</v>
      </c>
      <c r="F32" s="36"/>
      <c r="G32" s="36">
        <v>5</v>
      </c>
      <c r="H32" s="36">
        <f t="shared" si="1"/>
        <v>452500</v>
      </c>
      <c r="I32" s="36">
        <f t="shared" si="2"/>
        <v>327800</v>
      </c>
      <c r="J32" s="36">
        <v>310840</v>
      </c>
      <c r="K32" s="36">
        <v>16960</v>
      </c>
      <c r="L32" s="36">
        <v>0</v>
      </c>
      <c r="M32" s="36">
        <v>38855</v>
      </c>
      <c r="N32" s="36">
        <f t="shared" si="3"/>
        <v>85845</v>
      </c>
      <c r="O32" s="36">
        <v>38855</v>
      </c>
      <c r="P32" s="36">
        <v>4240</v>
      </c>
      <c r="Q32" s="36">
        <v>42750</v>
      </c>
      <c r="R32" s="36">
        <v>0</v>
      </c>
      <c r="S32" s="36">
        <v>297400</v>
      </c>
      <c r="T32" s="36">
        <v>42800</v>
      </c>
      <c r="U32" s="36">
        <v>43100</v>
      </c>
      <c r="V32" s="36"/>
      <c r="W32" s="36">
        <v>211500</v>
      </c>
      <c r="X32" s="36">
        <f t="shared" si="4"/>
        <v>60855</v>
      </c>
      <c r="Y32" s="36">
        <v>38855</v>
      </c>
      <c r="Z32" s="36">
        <v>22000</v>
      </c>
      <c r="AA32" s="36">
        <f t="shared" si="5"/>
        <v>94245</v>
      </c>
      <c r="AB32" s="36">
        <f t="shared" si="6"/>
        <v>452500</v>
      </c>
      <c r="AC32" s="37">
        <f t="shared" si="7"/>
        <v>0</v>
      </c>
    </row>
    <row r="33" ht="15" spans="1:29">
      <c r="A33" s="35" t="s">
        <v>454</v>
      </c>
      <c r="B33" s="2">
        <v>2050203</v>
      </c>
      <c r="C33" s="21" t="s">
        <v>455</v>
      </c>
      <c r="D33" s="36">
        <v>1285</v>
      </c>
      <c r="E33" s="36">
        <v>4</v>
      </c>
      <c r="F33" s="36"/>
      <c r="G33" s="36">
        <v>13</v>
      </c>
      <c r="H33" s="36">
        <f t="shared" si="1"/>
        <v>1333500</v>
      </c>
      <c r="I33" s="36">
        <f t="shared" si="2"/>
        <v>977880</v>
      </c>
      <c r="J33" s="36">
        <v>976600</v>
      </c>
      <c r="K33" s="36">
        <v>1280</v>
      </c>
      <c r="L33" s="36">
        <v>0</v>
      </c>
      <c r="M33" s="36">
        <v>122075</v>
      </c>
      <c r="N33" s="36">
        <f t="shared" si="3"/>
        <v>233545</v>
      </c>
      <c r="O33" s="36">
        <v>122075</v>
      </c>
      <c r="P33" s="36">
        <v>320</v>
      </c>
      <c r="Q33" s="36">
        <v>111150</v>
      </c>
      <c r="R33" s="36">
        <v>0</v>
      </c>
      <c r="S33" s="36">
        <v>864600</v>
      </c>
      <c r="T33" s="36">
        <v>111200</v>
      </c>
      <c r="U33" s="36">
        <v>122400</v>
      </c>
      <c r="V33" s="36"/>
      <c r="W33" s="36">
        <v>631000</v>
      </c>
      <c r="X33" s="36">
        <f t="shared" si="4"/>
        <v>187575</v>
      </c>
      <c r="Y33" s="36">
        <v>122075</v>
      </c>
      <c r="Z33" s="36">
        <v>65500</v>
      </c>
      <c r="AA33" s="36">
        <f t="shared" si="5"/>
        <v>281325</v>
      </c>
      <c r="AB33" s="36">
        <f t="shared" si="6"/>
        <v>1333500</v>
      </c>
      <c r="AC33" s="37">
        <f t="shared" si="7"/>
        <v>0</v>
      </c>
    </row>
    <row r="34" ht="15" spans="1:29">
      <c r="A34" s="35" t="s">
        <v>456</v>
      </c>
      <c r="B34" s="2">
        <v>2050203</v>
      </c>
      <c r="C34" s="21" t="s">
        <v>457</v>
      </c>
      <c r="D34" s="36">
        <v>410</v>
      </c>
      <c r="E34" s="36">
        <v>241</v>
      </c>
      <c r="F34" s="36"/>
      <c r="G34" s="36">
        <v>4</v>
      </c>
      <c r="H34" s="36">
        <f t="shared" si="1"/>
        <v>520100</v>
      </c>
      <c r="I34" s="36">
        <f t="shared" si="2"/>
        <v>388720</v>
      </c>
      <c r="J34" s="36">
        <v>311600</v>
      </c>
      <c r="K34" s="36">
        <v>77120</v>
      </c>
      <c r="L34" s="36">
        <v>0</v>
      </c>
      <c r="M34" s="36">
        <v>38950</v>
      </c>
      <c r="N34" s="36">
        <f t="shared" si="3"/>
        <v>92430</v>
      </c>
      <c r="O34" s="36">
        <v>38950</v>
      </c>
      <c r="P34" s="36">
        <v>19280</v>
      </c>
      <c r="Q34" s="36">
        <v>34200</v>
      </c>
      <c r="R34" s="36">
        <v>0</v>
      </c>
      <c r="S34" s="36">
        <v>343200</v>
      </c>
      <c r="T34" s="36">
        <v>34200</v>
      </c>
      <c r="U34" s="36">
        <v>58200</v>
      </c>
      <c r="V34" s="36"/>
      <c r="W34" s="36">
        <v>250800</v>
      </c>
      <c r="X34" s="36">
        <f t="shared" si="4"/>
        <v>64950</v>
      </c>
      <c r="Y34" s="36">
        <v>38950</v>
      </c>
      <c r="Z34" s="36">
        <v>26000</v>
      </c>
      <c r="AA34" s="36">
        <f t="shared" si="5"/>
        <v>111950</v>
      </c>
      <c r="AB34" s="36">
        <f t="shared" si="6"/>
        <v>520100</v>
      </c>
      <c r="AC34" s="37">
        <f t="shared" si="7"/>
        <v>0</v>
      </c>
    </row>
    <row r="35" ht="15" spans="1:29">
      <c r="A35" s="35" t="s">
        <v>458</v>
      </c>
      <c r="B35" s="2">
        <v>2050203</v>
      </c>
      <c r="C35" s="21" t="s">
        <v>459</v>
      </c>
      <c r="D35" s="36">
        <v>757</v>
      </c>
      <c r="E35" s="36">
        <v>99</v>
      </c>
      <c r="F35" s="36"/>
      <c r="G35" s="36">
        <v>10</v>
      </c>
      <c r="H35" s="36">
        <f t="shared" si="1"/>
        <v>844250</v>
      </c>
      <c r="I35" s="36">
        <f t="shared" si="2"/>
        <v>607000</v>
      </c>
      <c r="J35" s="36">
        <v>575320</v>
      </c>
      <c r="K35" s="36">
        <v>31680</v>
      </c>
      <c r="L35" s="36">
        <v>0</v>
      </c>
      <c r="M35" s="36">
        <v>71915</v>
      </c>
      <c r="N35" s="36">
        <f t="shared" si="3"/>
        <v>165335</v>
      </c>
      <c r="O35" s="36">
        <v>71915</v>
      </c>
      <c r="P35" s="36">
        <v>7920</v>
      </c>
      <c r="Q35" s="36">
        <v>85500</v>
      </c>
      <c r="R35" s="36">
        <v>0</v>
      </c>
      <c r="S35" s="36">
        <v>557000</v>
      </c>
      <c r="T35" s="36">
        <v>85500</v>
      </c>
      <c r="U35" s="36">
        <v>79800</v>
      </c>
      <c r="V35" s="36"/>
      <c r="W35" s="36">
        <v>391700</v>
      </c>
      <c r="X35" s="36">
        <f t="shared" si="4"/>
        <v>112615</v>
      </c>
      <c r="Y35" s="36">
        <v>71915</v>
      </c>
      <c r="Z35" s="36">
        <v>40700</v>
      </c>
      <c r="AA35" s="36">
        <f t="shared" si="5"/>
        <v>174635</v>
      </c>
      <c r="AB35" s="36">
        <f t="shared" si="6"/>
        <v>844250</v>
      </c>
      <c r="AC35" s="37">
        <f t="shared" si="7"/>
        <v>0</v>
      </c>
    </row>
    <row r="36" ht="15" spans="1:29">
      <c r="A36" s="35" t="s">
        <v>460</v>
      </c>
      <c r="B36" s="2">
        <v>2050203</v>
      </c>
      <c r="C36" s="21" t="s">
        <v>461</v>
      </c>
      <c r="D36" s="36">
        <v>919</v>
      </c>
      <c r="E36" s="36">
        <v>31</v>
      </c>
      <c r="F36" s="36"/>
      <c r="G36" s="36">
        <v>3</v>
      </c>
      <c r="H36" s="36">
        <f t="shared" si="1"/>
        <v>911100</v>
      </c>
      <c r="I36" s="36">
        <f t="shared" si="2"/>
        <v>708360</v>
      </c>
      <c r="J36" s="36">
        <v>698440</v>
      </c>
      <c r="K36" s="36">
        <v>9920</v>
      </c>
      <c r="L36" s="36">
        <v>0</v>
      </c>
      <c r="M36" s="36">
        <v>87305</v>
      </c>
      <c r="N36" s="36">
        <f t="shared" si="3"/>
        <v>115435</v>
      </c>
      <c r="O36" s="36">
        <v>87305</v>
      </c>
      <c r="P36" s="36">
        <v>2480</v>
      </c>
      <c r="Q36" s="36">
        <v>25650</v>
      </c>
      <c r="R36" s="36">
        <v>0</v>
      </c>
      <c r="S36" s="36">
        <v>572600</v>
      </c>
      <c r="T36" s="36">
        <v>25700</v>
      </c>
      <c r="U36" s="36">
        <v>89800</v>
      </c>
      <c r="V36" s="36"/>
      <c r="W36" s="36">
        <v>457100</v>
      </c>
      <c r="X36" s="36">
        <f t="shared" si="4"/>
        <v>134705</v>
      </c>
      <c r="Y36" s="36">
        <v>87305</v>
      </c>
      <c r="Z36" s="36">
        <v>47400</v>
      </c>
      <c r="AA36" s="36">
        <f t="shared" si="5"/>
        <v>203795</v>
      </c>
      <c r="AB36" s="36">
        <f t="shared" si="6"/>
        <v>911100</v>
      </c>
      <c r="AC36" s="37">
        <f t="shared" si="7"/>
        <v>0</v>
      </c>
    </row>
    <row r="37" ht="15" spans="1:29">
      <c r="A37" s="35" t="s">
        <v>462</v>
      </c>
      <c r="B37" s="2">
        <v>2050203</v>
      </c>
      <c r="C37" s="21" t="s">
        <v>463</v>
      </c>
      <c r="D37" s="36">
        <v>1363</v>
      </c>
      <c r="E37" s="36">
        <v>101</v>
      </c>
      <c r="F37" s="36"/>
      <c r="G37" s="36">
        <v>5</v>
      </c>
      <c r="H37" s="36">
        <f t="shared" si="1"/>
        <v>1378000</v>
      </c>
      <c r="I37" s="36">
        <f t="shared" si="2"/>
        <v>1068200</v>
      </c>
      <c r="J37" s="36">
        <v>1035880</v>
      </c>
      <c r="K37" s="36">
        <v>32320</v>
      </c>
      <c r="L37" s="36">
        <v>0</v>
      </c>
      <c r="M37" s="36">
        <v>129485</v>
      </c>
      <c r="N37" s="36">
        <f t="shared" si="3"/>
        <v>180315</v>
      </c>
      <c r="O37" s="36">
        <v>129485</v>
      </c>
      <c r="P37" s="36">
        <v>8080</v>
      </c>
      <c r="Q37" s="36">
        <v>42750</v>
      </c>
      <c r="R37" s="36">
        <v>0</v>
      </c>
      <c r="S37" s="36">
        <v>869700</v>
      </c>
      <c r="T37" s="36">
        <v>42800</v>
      </c>
      <c r="U37" s="36">
        <v>137600</v>
      </c>
      <c r="V37" s="36"/>
      <c r="W37" s="36">
        <v>689300</v>
      </c>
      <c r="X37" s="36">
        <f t="shared" si="4"/>
        <v>200985</v>
      </c>
      <c r="Y37" s="36">
        <v>129485</v>
      </c>
      <c r="Z37" s="36">
        <v>71500</v>
      </c>
      <c r="AA37" s="36">
        <f t="shared" si="5"/>
        <v>307315</v>
      </c>
      <c r="AB37" s="36">
        <f t="shared" si="6"/>
        <v>1378000</v>
      </c>
      <c r="AC37" s="37">
        <f t="shared" si="7"/>
        <v>0</v>
      </c>
    </row>
    <row r="38" ht="15" spans="1:29">
      <c r="A38" s="35" t="s">
        <v>464</v>
      </c>
      <c r="B38" s="2">
        <v>2050203</v>
      </c>
      <c r="C38" s="21" t="s">
        <v>465</v>
      </c>
      <c r="D38" s="36">
        <v>300</v>
      </c>
      <c r="E38" s="36">
        <v>0</v>
      </c>
      <c r="F38" s="36">
        <v>0</v>
      </c>
      <c r="G38" s="36">
        <v>0</v>
      </c>
      <c r="H38" s="36">
        <f t="shared" si="1"/>
        <v>342000</v>
      </c>
      <c r="I38" s="36">
        <f t="shared" si="2"/>
        <v>228000</v>
      </c>
      <c r="J38" s="36">
        <v>228000</v>
      </c>
      <c r="K38" s="36">
        <v>0</v>
      </c>
      <c r="L38" s="36">
        <v>0</v>
      </c>
      <c r="M38" s="36">
        <v>28500</v>
      </c>
      <c r="N38" s="36">
        <f t="shared" si="3"/>
        <v>85500</v>
      </c>
      <c r="O38" s="36">
        <v>28500</v>
      </c>
      <c r="P38" s="36">
        <v>0</v>
      </c>
      <c r="Q38" s="36">
        <v>0</v>
      </c>
      <c r="R38" s="36">
        <v>57000</v>
      </c>
      <c r="S38" s="36">
        <v>232600</v>
      </c>
      <c r="T38" s="36">
        <v>0</v>
      </c>
      <c r="U38" s="36">
        <v>85500</v>
      </c>
      <c r="V38" s="36"/>
      <c r="W38" s="36">
        <v>147100</v>
      </c>
      <c r="X38" s="36">
        <f t="shared" si="4"/>
        <v>43800</v>
      </c>
      <c r="Y38" s="36">
        <v>28500</v>
      </c>
      <c r="Z38" s="36">
        <v>15300</v>
      </c>
      <c r="AA38" s="36">
        <f t="shared" si="5"/>
        <v>65600</v>
      </c>
      <c r="AB38" s="36">
        <f t="shared" si="6"/>
        <v>342000</v>
      </c>
      <c r="AC38" s="37">
        <f t="shared" si="7"/>
        <v>0</v>
      </c>
    </row>
    <row r="39" ht="15" spans="1:29">
      <c r="A39" s="35" t="s">
        <v>466</v>
      </c>
      <c r="B39" s="2">
        <v>2050203</v>
      </c>
      <c r="C39" s="21" t="s">
        <v>467</v>
      </c>
      <c r="D39" s="36">
        <v>437</v>
      </c>
      <c r="E39" s="36">
        <v>18</v>
      </c>
      <c r="F39" s="36"/>
      <c r="G39" s="36">
        <v>0</v>
      </c>
      <c r="H39" s="36">
        <f t="shared" si="1"/>
        <v>422350</v>
      </c>
      <c r="I39" s="36">
        <f t="shared" si="2"/>
        <v>337880</v>
      </c>
      <c r="J39" s="36">
        <v>332120</v>
      </c>
      <c r="K39" s="36">
        <v>5760</v>
      </c>
      <c r="L39" s="36">
        <v>0</v>
      </c>
      <c r="M39" s="36">
        <v>41515</v>
      </c>
      <c r="N39" s="36">
        <f t="shared" si="3"/>
        <v>42955</v>
      </c>
      <c r="O39" s="36">
        <v>41515</v>
      </c>
      <c r="P39" s="36">
        <v>1440</v>
      </c>
      <c r="Q39" s="36">
        <v>0</v>
      </c>
      <c r="R39" s="36">
        <v>0</v>
      </c>
      <c r="S39" s="36">
        <v>261000</v>
      </c>
      <c r="T39" s="36">
        <v>0</v>
      </c>
      <c r="U39" s="36">
        <v>43000</v>
      </c>
      <c r="V39" s="36"/>
      <c r="W39" s="36">
        <v>218000</v>
      </c>
      <c r="X39" s="36">
        <f t="shared" si="4"/>
        <v>64215</v>
      </c>
      <c r="Y39" s="36">
        <v>41515</v>
      </c>
      <c r="Z39" s="36">
        <v>22700</v>
      </c>
      <c r="AA39" s="36">
        <f t="shared" si="5"/>
        <v>97135</v>
      </c>
      <c r="AB39" s="36">
        <f t="shared" si="6"/>
        <v>422350</v>
      </c>
      <c r="AC39" s="37">
        <f t="shared" si="7"/>
        <v>0</v>
      </c>
    </row>
    <row r="40" ht="15" spans="1:29">
      <c r="A40" s="35" t="s">
        <v>468</v>
      </c>
      <c r="B40" s="2">
        <v>2050203</v>
      </c>
      <c r="C40" s="21" t="s">
        <v>469</v>
      </c>
      <c r="D40" s="36">
        <v>285</v>
      </c>
      <c r="E40" s="36">
        <v>0</v>
      </c>
      <c r="F40" s="36">
        <v>15</v>
      </c>
      <c r="G40" s="36">
        <v>0</v>
      </c>
      <c r="H40" s="36">
        <f t="shared" ref="H40:H69" si="8">I40+M40+N40</f>
        <v>342000</v>
      </c>
      <c r="I40" s="36">
        <f t="shared" ref="I40:I69" si="9">J40+K40+L40</f>
        <v>228000</v>
      </c>
      <c r="J40" s="36">
        <v>216600</v>
      </c>
      <c r="K40" s="36">
        <v>0</v>
      </c>
      <c r="L40" s="36">
        <v>11400</v>
      </c>
      <c r="M40" s="36">
        <v>27075</v>
      </c>
      <c r="N40" s="36">
        <f t="shared" ref="N40:N69" si="10">O40+P40+Q40+R40</f>
        <v>86925</v>
      </c>
      <c r="O40" s="36">
        <v>27075</v>
      </c>
      <c r="P40" s="36">
        <v>0</v>
      </c>
      <c r="Q40" s="36">
        <v>0</v>
      </c>
      <c r="R40" s="36">
        <v>59850</v>
      </c>
      <c r="S40" s="36">
        <v>234000</v>
      </c>
      <c r="T40" s="36">
        <v>0</v>
      </c>
      <c r="U40" s="36">
        <v>86900</v>
      </c>
      <c r="V40" s="36"/>
      <c r="W40" s="36">
        <v>147100</v>
      </c>
      <c r="X40" s="36">
        <f t="shared" ref="X40:X69" si="11">Y40+Z40</f>
        <v>42375</v>
      </c>
      <c r="Y40" s="36">
        <v>27075</v>
      </c>
      <c r="Z40" s="36">
        <v>15300</v>
      </c>
      <c r="AA40" s="36">
        <f t="shared" ref="AA40:AA69" si="12">H40-S40-X40</f>
        <v>65625</v>
      </c>
      <c r="AB40" s="36">
        <f t="shared" ref="AB40:AB69" si="13">S40+X40+AA40</f>
        <v>342000</v>
      </c>
      <c r="AC40" s="37">
        <f t="shared" ref="AC40:AC69" si="14">AB40-H40</f>
        <v>0</v>
      </c>
    </row>
    <row r="41" ht="15" spans="1:29">
      <c r="A41" s="35" t="s">
        <v>470</v>
      </c>
      <c r="B41" s="2">
        <v>2050203</v>
      </c>
      <c r="C41" s="21" t="s">
        <v>471</v>
      </c>
      <c r="D41" s="36">
        <v>2200</v>
      </c>
      <c r="E41" s="36">
        <v>170</v>
      </c>
      <c r="F41" s="36"/>
      <c r="G41" s="36">
        <v>4</v>
      </c>
      <c r="H41" s="36">
        <f t="shared" si="8"/>
        <v>2192200</v>
      </c>
      <c r="I41" s="36">
        <f t="shared" si="9"/>
        <v>1726400</v>
      </c>
      <c r="J41" s="36">
        <v>1672000</v>
      </c>
      <c r="K41" s="36">
        <v>54400</v>
      </c>
      <c r="L41" s="36">
        <v>0</v>
      </c>
      <c r="M41" s="36">
        <v>209000</v>
      </c>
      <c r="N41" s="36">
        <f t="shared" si="10"/>
        <v>256800</v>
      </c>
      <c r="O41" s="36">
        <v>209000</v>
      </c>
      <c r="P41" s="36">
        <v>13600</v>
      </c>
      <c r="Q41" s="36">
        <v>34200</v>
      </c>
      <c r="R41" s="36">
        <v>0</v>
      </c>
      <c r="S41" s="36">
        <v>1370900</v>
      </c>
      <c r="T41" s="36">
        <v>34200</v>
      </c>
      <c r="U41" s="36">
        <v>222600</v>
      </c>
      <c r="V41" s="36"/>
      <c r="W41" s="36">
        <v>1114100</v>
      </c>
      <c r="X41" s="36">
        <f t="shared" si="11"/>
        <v>324600</v>
      </c>
      <c r="Y41" s="36">
        <v>209000</v>
      </c>
      <c r="Z41" s="36">
        <v>115600</v>
      </c>
      <c r="AA41" s="36">
        <f t="shared" si="12"/>
        <v>496700</v>
      </c>
      <c r="AB41" s="36">
        <f t="shared" si="13"/>
        <v>2192200</v>
      </c>
      <c r="AC41" s="37">
        <f t="shared" si="14"/>
        <v>0</v>
      </c>
    </row>
    <row r="42" ht="15" spans="1:29">
      <c r="A42" s="35" t="s">
        <v>472</v>
      </c>
      <c r="B42" s="2">
        <v>2050203</v>
      </c>
      <c r="C42" s="21" t="s">
        <v>473</v>
      </c>
      <c r="D42" s="36">
        <v>1356</v>
      </c>
      <c r="E42" s="36">
        <v>13</v>
      </c>
      <c r="F42" s="36"/>
      <c r="G42" s="36">
        <v>3</v>
      </c>
      <c r="H42" s="36">
        <f t="shared" si="8"/>
        <v>1319050</v>
      </c>
      <c r="I42" s="36">
        <f t="shared" si="9"/>
        <v>1034720</v>
      </c>
      <c r="J42" s="36">
        <v>1030560</v>
      </c>
      <c r="K42" s="36">
        <v>4160</v>
      </c>
      <c r="L42" s="36">
        <v>0</v>
      </c>
      <c r="M42" s="36">
        <v>128820</v>
      </c>
      <c r="N42" s="36">
        <f t="shared" si="10"/>
        <v>155510</v>
      </c>
      <c r="O42" s="36">
        <v>128820</v>
      </c>
      <c r="P42" s="36">
        <v>1040</v>
      </c>
      <c r="Q42" s="36">
        <v>25650</v>
      </c>
      <c r="R42" s="36">
        <v>0</v>
      </c>
      <c r="S42" s="36">
        <v>823300</v>
      </c>
      <c r="T42" s="36">
        <v>25700</v>
      </c>
      <c r="U42" s="36">
        <v>129900</v>
      </c>
      <c r="V42" s="36"/>
      <c r="W42" s="36">
        <v>667700</v>
      </c>
      <c r="X42" s="36">
        <f t="shared" si="11"/>
        <v>198220</v>
      </c>
      <c r="Y42" s="36">
        <v>128820</v>
      </c>
      <c r="Z42" s="36">
        <v>69400</v>
      </c>
      <c r="AA42" s="36">
        <f t="shared" si="12"/>
        <v>297530</v>
      </c>
      <c r="AB42" s="36">
        <f t="shared" si="13"/>
        <v>1319050</v>
      </c>
      <c r="AC42" s="37">
        <f t="shared" si="14"/>
        <v>0</v>
      </c>
    </row>
    <row r="43" ht="15" spans="1:29">
      <c r="A43" s="35" t="s">
        <v>474</v>
      </c>
      <c r="B43" s="2">
        <v>2050203</v>
      </c>
      <c r="C43" s="21" t="s">
        <v>475</v>
      </c>
      <c r="D43" s="36">
        <v>2078</v>
      </c>
      <c r="E43" s="36">
        <v>22</v>
      </c>
      <c r="F43" s="36"/>
      <c r="G43" s="36">
        <v>0</v>
      </c>
      <c r="H43" s="36">
        <f t="shared" si="8"/>
        <v>1982900</v>
      </c>
      <c r="I43" s="36">
        <f t="shared" si="9"/>
        <v>1586320</v>
      </c>
      <c r="J43" s="36">
        <v>1579280</v>
      </c>
      <c r="K43" s="36">
        <v>7040</v>
      </c>
      <c r="L43" s="36">
        <v>0</v>
      </c>
      <c r="M43" s="36">
        <v>197410</v>
      </c>
      <c r="N43" s="36">
        <f t="shared" si="10"/>
        <v>199170</v>
      </c>
      <c r="O43" s="36">
        <v>197410</v>
      </c>
      <c r="P43" s="36">
        <v>1760</v>
      </c>
      <c r="Q43" s="36">
        <v>0</v>
      </c>
      <c r="R43" s="36">
        <v>0</v>
      </c>
      <c r="S43" s="36">
        <v>1222900</v>
      </c>
      <c r="T43" s="36">
        <v>0</v>
      </c>
      <c r="U43" s="36">
        <v>199200</v>
      </c>
      <c r="V43" s="36"/>
      <c r="W43" s="36">
        <v>1023700</v>
      </c>
      <c r="X43" s="36">
        <f t="shared" si="11"/>
        <v>303610</v>
      </c>
      <c r="Y43" s="36">
        <v>197410</v>
      </c>
      <c r="Z43" s="36">
        <v>106200</v>
      </c>
      <c r="AA43" s="36">
        <f t="shared" si="12"/>
        <v>456390</v>
      </c>
      <c r="AB43" s="36">
        <f t="shared" si="13"/>
        <v>1982900</v>
      </c>
      <c r="AC43" s="37">
        <f t="shared" si="14"/>
        <v>0</v>
      </c>
    </row>
    <row r="44" ht="15" spans="1:29">
      <c r="A44" s="35" t="s">
        <v>476</v>
      </c>
      <c r="B44" s="2">
        <v>2050203</v>
      </c>
      <c r="C44" s="21" t="s">
        <v>477</v>
      </c>
      <c r="D44" s="36">
        <v>400</v>
      </c>
      <c r="E44" s="36">
        <v>56</v>
      </c>
      <c r="F44" s="36"/>
      <c r="G44" s="36">
        <v>0</v>
      </c>
      <c r="H44" s="36">
        <f t="shared" si="8"/>
        <v>402400</v>
      </c>
      <c r="I44" s="36">
        <f t="shared" si="9"/>
        <v>321920</v>
      </c>
      <c r="J44" s="36">
        <v>304000</v>
      </c>
      <c r="K44" s="36">
        <v>17920</v>
      </c>
      <c r="L44" s="36">
        <v>0</v>
      </c>
      <c r="M44" s="36">
        <v>38000</v>
      </c>
      <c r="N44" s="36">
        <f t="shared" si="10"/>
        <v>42480</v>
      </c>
      <c r="O44" s="36">
        <v>38000</v>
      </c>
      <c r="P44" s="36">
        <v>4480</v>
      </c>
      <c r="Q44" s="36">
        <v>0</v>
      </c>
      <c r="R44" s="36">
        <v>0</v>
      </c>
      <c r="S44" s="36">
        <v>250200</v>
      </c>
      <c r="T44" s="36">
        <v>0</v>
      </c>
      <c r="U44" s="36">
        <v>42500</v>
      </c>
      <c r="V44" s="36"/>
      <c r="W44" s="36">
        <v>207700</v>
      </c>
      <c r="X44" s="36">
        <f t="shared" si="11"/>
        <v>59600</v>
      </c>
      <c r="Y44" s="36">
        <v>38000</v>
      </c>
      <c r="Z44" s="36">
        <v>21600</v>
      </c>
      <c r="AA44" s="36">
        <f t="shared" si="12"/>
        <v>92600</v>
      </c>
      <c r="AB44" s="36">
        <f t="shared" si="13"/>
        <v>402400</v>
      </c>
      <c r="AC44" s="37">
        <f t="shared" si="14"/>
        <v>0</v>
      </c>
    </row>
    <row r="45" ht="15" spans="1:29">
      <c r="A45" s="35" t="s">
        <v>478</v>
      </c>
      <c r="B45" s="2">
        <v>2050203</v>
      </c>
      <c r="C45" s="21" t="s">
        <v>479</v>
      </c>
      <c r="D45" s="36">
        <v>790</v>
      </c>
      <c r="E45" s="36">
        <v>205</v>
      </c>
      <c r="F45" s="36"/>
      <c r="G45" s="36">
        <v>0</v>
      </c>
      <c r="H45" s="36">
        <f t="shared" si="8"/>
        <v>832500</v>
      </c>
      <c r="I45" s="36">
        <f t="shared" si="9"/>
        <v>666000</v>
      </c>
      <c r="J45" s="36">
        <v>600400</v>
      </c>
      <c r="K45" s="36">
        <v>65600</v>
      </c>
      <c r="L45" s="36">
        <v>0</v>
      </c>
      <c r="M45" s="36">
        <v>75050</v>
      </c>
      <c r="N45" s="36">
        <f t="shared" si="10"/>
        <v>91450</v>
      </c>
      <c r="O45" s="36">
        <v>75050</v>
      </c>
      <c r="P45" s="36">
        <v>16400</v>
      </c>
      <c r="Q45" s="36">
        <v>0</v>
      </c>
      <c r="R45" s="36">
        <v>0</v>
      </c>
      <c r="S45" s="36">
        <v>521300</v>
      </c>
      <c r="T45" s="36">
        <v>0</v>
      </c>
      <c r="U45" s="36">
        <v>91500</v>
      </c>
      <c r="V45" s="36"/>
      <c r="W45" s="36">
        <v>429800</v>
      </c>
      <c r="X45" s="36">
        <f t="shared" si="11"/>
        <v>119650</v>
      </c>
      <c r="Y45" s="36">
        <v>75050</v>
      </c>
      <c r="Z45" s="36">
        <v>44600</v>
      </c>
      <c r="AA45" s="36">
        <f t="shared" si="12"/>
        <v>191550</v>
      </c>
      <c r="AB45" s="36">
        <f t="shared" si="13"/>
        <v>832500</v>
      </c>
      <c r="AC45" s="37">
        <f t="shared" si="14"/>
        <v>0</v>
      </c>
    </row>
    <row r="46" ht="15" spans="1:29">
      <c r="A46" s="35" t="s">
        <v>480</v>
      </c>
      <c r="B46" s="2">
        <v>2050203</v>
      </c>
      <c r="C46" s="21" t="s">
        <v>481</v>
      </c>
      <c r="D46" s="36">
        <v>480</v>
      </c>
      <c r="E46" s="36">
        <v>56</v>
      </c>
      <c r="F46" s="36"/>
      <c r="G46" s="36">
        <v>0</v>
      </c>
      <c r="H46" s="36">
        <f t="shared" si="8"/>
        <v>478400</v>
      </c>
      <c r="I46" s="36">
        <f t="shared" si="9"/>
        <v>382720</v>
      </c>
      <c r="J46" s="36">
        <v>364800</v>
      </c>
      <c r="K46" s="36">
        <v>17920</v>
      </c>
      <c r="L46" s="36">
        <v>0</v>
      </c>
      <c r="M46" s="36">
        <v>45600</v>
      </c>
      <c r="N46" s="36">
        <f t="shared" si="10"/>
        <v>50080</v>
      </c>
      <c r="O46" s="36">
        <v>45600</v>
      </c>
      <c r="P46" s="36">
        <v>4480</v>
      </c>
      <c r="Q46" s="36">
        <v>0</v>
      </c>
      <c r="R46" s="36">
        <v>0</v>
      </c>
      <c r="S46" s="36">
        <v>297100</v>
      </c>
      <c r="T46" s="36">
        <v>0</v>
      </c>
      <c r="U46" s="36">
        <v>50100</v>
      </c>
      <c r="V46" s="36"/>
      <c r="W46" s="36">
        <v>247000</v>
      </c>
      <c r="X46" s="36">
        <f t="shared" si="11"/>
        <v>71200</v>
      </c>
      <c r="Y46" s="36">
        <v>45600</v>
      </c>
      <c r="Z46" s="36">
        <v>25600</v>
      </c>
      <c r="AA46" s="36">
        <f t="shared" si="12"/>
        <v>110100</v>
      </c>
      <c r="AB46" s="36">
        <f t="shared" si="13"/>
        <v>478400</v>
      </c>
      <c r="AC46" s="37">
        <f t="shared" si="14"/>
        <v>0</v>
      </c>
    </row>
    <row r="47" ht="15" spans="1:29">
      <c r="A47" s="35" t="s">
        <v>482</v>
      </c>
      <c r="B47" s="2">
        <v>2050203</v>
      </c>
      <c r="C47" s="21" t="s">
        <v>483</v>
      </c>
      <c r="D47" s="36">
        <v>756</v>
      </c>
      <c r="E47" s="36">
        <v>0</v>
      </c>
      <c r="F47" s="36"/>
      <c r="G47" s="36">
        <v>0</v>
      </c>
      <c r="H47" s="36">
        <f t="shared" si="8"/>
        <v>718200</v>
      </c>
      <c r="I47" s="36">
        <f t="shared" si="9"/>
        <v>574560</v>
      </c>
      <c r="J47" s="36">
        <v>574560</v>
      </c>
      <c r="K47" s="36">
        <v>0</v>
      </c>
      <c r="L47" s="36">
        <v>0</v>
      </c>
      <c r="M47" s="36">
        <v>71820</v>
      </c>
      <c r="N47" s="36">
        <f t="shared" si="10"/>
        <v>71820</v>
      </c>
      <c r="O47" s="36">
        <v>71820</v>
      </c>
      <c r="P47" s="36">
        <v>0</v>
      </c>
      <c r="Q47" s="36">
        <v>0</v>
      </c>
      <c r="R47" s="36">
        <v>0</v>
      </c>
      <c r="S47" s="36">
        <v>442600</v>
      </c>
      <c r="T47" s="36">
        <v>0</v>
      </c>
      <c r="U47" s="36">
        <v>71800</v>
      </c>
      <c r="V47" s="36"/>
      <c r="W47" s="36">
        <v>370800</v>
      </c>
      <c r="X47" s="36">
        <f t="shared" si="11"/>
        <v>110320</v>
      </c>
      <c r="Y47" s="36">
        <v>71820</v>
      </c>
      <c r="Z47" s="36">
        <v>38500</v>
      </c>
      <c r="AA47" s="36">
        <f t="shared" si="12"/>
        <v>165280</v>
      </c>
      <c r="AB47" s="36">
        <f t="shared" si="13"/>
        <v>718200</v>
      </c>
      <c r="AC47" s="37">
        <f t="shared" si="14"/>
        <v>0</v>
      </c>
    </row>
    <row r="48" ht="15" spans="1:29">
      <c r="A48" s="35" t="s">
        <v>484</v>
      </c>
      <c r="B48" s="2">
        <v>2050203</v>
      </c>
      <c r="C48" s="21" t="s">
        <v>485</v>
      </c>
      <c r="D48" s="36">
        <v>674</v>
      </c>
      <c r="E48" s="36">
        <v>183</v>
      </c>
      <c r="F48" s="36"/>
      <c r="G48" s="36">
        <v>1</v>
      </c>
      <c r="H48" s="36">
        <f t="shared" si="8"/>
        <v>722050</v>
      </c>
      <c r="I48" s="36">
        <f t="shared" si="9"/>
        <v>570800</v>
      </c>
      <c r="J48" s="36">
        <v>512240</v>
      </c>
      <c r="K48" s="36">
        <v>58560</v>
      </c>
      <c r="L48" s="36">
        <v>0</v>
      </c>
      <c r="M48" s="36">
        <v>64030</v>
      </c>
      <c r="N48" s="36">
        <f t="shared" si="10"/>
        <v>87220</v>
      </c>
      <c r="O48" s="36">
        <v>64030</v>
      </c>
      <c r="P48" s="36">
        <v>14640</v>
      </c>
      <c r="Q48" s="36">
        <v>8550</v>
      </c>
      <c r="R48" s="36">
        <v>0</v>
      </c>
      <c r="S48" s="36">
        <v>455600</v>
      </c>
      <c r="T48" s="36">
        <v>8600</v>
      </c>
      <c r="U48" s="36">
        <v>78700</v>
      </c>
      <c r="V48" s="36"/>
      <c r="W48" s="36">
        <v>368300</v>
      </c>
      <c r="X48" s="36">
        <f t="shared" si="11"/>
        <v>102230</v>
      </c>
      <c r="Y48" s="36">
        <v>64030</v>
      </c>
      <c r="Z48" s="36">
        <v>38200</v>
      </c>
      <c r="AA48" s="36">
        <f t="shared" si="12"/>
        <v>164220</v>
      </c>
      <c r="AB48" s="36">
        <f t="shared" si="13"/>
        <v>722050</v>
      </c>
      <c r="AC48" s="37">
        <f t="shared" si="14"/>
        <v>0</v>
      </c>
    </row>
    <row r="49" ht="15" spans="1:29">
      <c r="A49" s="35" t="s">
        <v>486</v>
      </c>
      <c r="B49" s="2">
        <v>2050203</v>
      </c>
      <c r="C49" s="21" t="s">
        <v>487</v>
      </c>
      <c r="D49" s="36">
        <v>1889</v>
      </c>
      <c r="E49" s="36">
        <v>74</v>
      </c>
      <c r="F49" s="36"/>
      <c r="G49" s="36">
        <v>9</v>
      </c>
      <c r="H49" s="36">
        <f t="shared" si="8"/>
        <v>1901100</v>
      </c>
      <c r="I49" s="36">
        <f t="shared" si="9"/>
        <v>1459320</v>
      </c>
      <c r="J49" s="36">
        <v>1435640</v>
      </c>
      <c r="K49" s="36">
        <v>23680</v>
      </c>
      <c r="L49" s="36">
        <v>0</v>
      </c>
      <c r="M49" s="36">
        <v>179455</v>
      </c>
      <c r="N49" s="36">
        <f t="shared" si="10"/>
        <v>262325</v>
      </c>
      <c r="O49" s="36">
        <v>179455</v>
      </c>
      <c r="P49" s="36">
        <v>5920</v>
      </c>
      <c r="Q49" s="36">
        <v>76950</v>
      </c>
      <c r="R49" s="36">
        <v>0</v>
      </c>
      <c r="S49" s="36">
        <v>1204100</v>
      </c>
      <c r="T49" s="36">
        <v>77000</v>
      </c>
      <c r="U49" s="36">
        <v>185400</v>
      </c>
      <c r="V49" s="36"/>
      <c r="W49" s="36">
        <v>941700</v>
      </c>
      <c r="X49" s="36">
        <f t="shared" si="11"/>
        <v>277255</v>
      </c>
      <c r="Y49" s="36">
        <v>179455</v>
      </c>
      <c r="Z49" s="36">
        <v>97800</v>
      </c>
      <c r="AA49" s="36">
        <f t="shared" si="12"/>
        <v>419745</v>
      </c>
      <c r="AB49" s="36">
        <f t="shared" si="13"/>
        <v>1901100</v>
      </c>
      <c r="AC49" s="37">
        <f t="shared" si="14"/>
        <v>0</v>
      </c>
    </row>
    <row r="50" ht="15" spans="1:29">
      <c r="A50" s="35" t="s">
        <v>488</v>
      </c>
      <c r="B50" s="2">
        <v>2050203</v>
      </c>
      <c r="C50" s="21" t="s">
        <v>489</v>
      </c>
      <c r="D50" s="36">
        <v>2185</v>
      </c>
      <c r="E50" s="36">
        <v>62</v>
      </c>
      <c r="F50" s="36"/>
      <c r="G50" s="36">
        <v>0</v>
      </c>
      <c r="H50" s="36">
        <f t="shared" si="8"/>
        <v>2100550</v>
      </c>
      <c r="I50" s="36">
        <f t="shared" si="9"/>
        <v>1680440</v>
      </c>
      <c r="J50" s="36">
        <v>1660600</v>
      </c>
      <c r="K50" s="36">
        <v>19840</v>
      </c>
      <c r="L50" s="36">
        <v>0</v>
      </c>
      <c r="M50" s="36">
        <v>207575</v>
      </c>
      <c r="N50" s="36">
        <f t="shared" si="10"/>
        <v>212535</v>
      </c>
      <c r="O50" s="36">
        <v>207575</v>
      </c>
      <c r="P50" s="36">
        <v>4960</v>
      </c>
      <c r="Q50" s="36">
        <v>0</v>
      </c>
      <c r="R50" s="36">
        <v>0</v>
      </c>
      <c r="S50" s="36">
        <v>1296900</v>
      </c>
      <c r="T50" s="36">
        <v>0</v>
      </c>
      <c r="U50" s="36">
        <v>212500</v>
      </c>
      <c r="V50" s="36"/>
      <c r="W50" s="36">
        <v>1084400</v>
      </c>
      <c r="X50" s="36">
        <f t="shared" si="11"/>
        <v>320175</v>
      </c>
      <c r="Y50" s="36">
        <v>207575</v>
      </c>
      <c r="Z50" s="36">
        <v>112600</v>
      </c>
      <c r="AA50" s="36">
        <f t="shared" si="12"/>
        <v>483475</v>
      </c>
      <c r="AB50" s="36">
        <f t="shared" si="13"/>
        <v>2100550</v>
      </c>
      <c r="AC50" s="37">
        <f t="shared" si="14"/>
        <v>0</v>
      </c>
    </row>
    <row r="51" ht="15" spans="1:29">
      <c r="A51" s="35" t="s">
        <v>490</v>
      </c>
      <c r="B51" s="2">
        <v>2050203</v>
      </c>
      <c r="C51" s="21" t="s">
        <v>491</v>
      </c>
      <c r="D51" s="36">
        <v>1419</v>
      </c>
      <c r="E51" s="36">
        <v>101</v>
      </c>
      <c r="F51" s="36"/>
      <c r="G51" s="36">
        <v>2</v>
      </c>
      <c r="H51" s="36">
        <f t="shared" si="8"/>
        <v>1405550</v>
      </c>
      <c r="I51" s="36">
        <f t="shared" si="9"/>
        <v>1110760</v>
      </c>
      <c r="J51" s="36">
        <v>1078440</v>
      </c>
      <c r="K51" s="36">
        <v>32320</v>
      </c>
      <c r="L51" s="36">
        <v>0</v>
      </c>
      <c r="M51" s="36">
        <v>134805</v>
      </c>
      <c r="N51" s="36">
        <f t="shared" si="10"/>
        <v>159985</v>
      </c>
      <c r="O51" s="36">
        <v>134805</v>
      </c>
      <c r="P51" s="36">
        <v>8080</v>
      </c>
      <c r="Q51" s="36">
        <v>17100</v>
      </c>
      <c r="R51" s="36">
        <v>0</v>
      </c>
      <c r="S51" s="36">
        <v>876800</v>
      </c>
      <c r="T51" s="36">
        <v>17100</v>
      </c>
      <c r="U51" s="36">
        <v>142900</v>
      </c>
      <c r="V51" s="36"/>
      <c r="W51" s="36">
        <v>716800</v>
      </c>
      <c r="X51" s="36">
        <f t="shared" si="11"/>
        <v>209205</v>
      </c>
      <c r="Y51" s="36">
        <v>134805</v>
      </c>
      <c r="Z51" s="36">
        <v>74400</v>
      </c>
      <c r="AA51" s="36">
        <f t="shared" si="12"/>
        <v>319545</v>
      </c>
      <c r="AB51" s="36">
        <f t="shared" si="13"/>
        <v>1405550</v>
      </c>
      <c r="AC51" s="37">
        <f t="shared" si="14"/>
        <v>0</v>
      </c>
    </row>
    <row r="52" ht="15" spans="1:29">
      <c r="A52" s="35" t="s">
        <v>94</v>
      </c>
      <c r="B52" s="2">
        <v>2050203</v>
      </c>
      <c r="C52" s="21" t="s">
        <v>95</v>
      </c>
      <c r="D52" s="36">
        <v>325</v>
      </c>
      <c r="E52" s="36">
        <v>0</v>
      </c>
      <c r="F52" s="36"/>
      <c r="G52" s="36">
        <v>0</v>
      </c>
      <c r="H52" s="36">
        <f t="shared" si="8"/>
        <v>308750</v>
      </c>
      <c r="I52" s="36">
        <f t="shared" si="9"/>
        <v>247000</v>
      </c>
      <c r="J52" s="36">
        <v>247000</v>
      </c>
      <c r="K52" s="36">
        <v>0</v>
      </c>
      <c r="L52" s="36">
        <v>0</v>
      </c>
      <c r="M52" s="36">
        <v>30875</v>
      </c>
      <c r="N52" s="36">
        <f t="shared" si="10"/>
        <v>30875</v>
      </c>
      <c r="O52" s="36">
        <v>30875</v>
      </c>
      <c r="P52" s="36">
        <v>0</v>
      </c>
      <c r="Q52" s="36">
        <v>0</v>
      </c>
      <c r="R52" s="36">
        <v>0</v>
      </c>
      <c r="S52" s="36">
        <v>190300</v>
      </c>
      <c r="T52" s="36">
        <v>0</v>
      </c>
      <c r="U52" s="36">
        <v>30900</v>
      </c>
      <c r="V52" s="36"/>
      <c r="W52" s="36">
        <v>159400</v>
      </c>
      <c r="X52" s="36">
        <f t="shared" si="11"/>
        <v>44405</v>
      </c>
      <c r="Y52" s="36">
        <v>27805</v>
      </c>
      <c r="Z52" s="36">
        <v>16600</v>
      </c>
      <c r="AA52" s="36">
        <f t="shared" si="12"/>
        <v>74045</v>
      </c>
      <c r="AB52" s="36">
        <f t="shared" si="13"/>
        <v>308750</v>
      </c>
      <c r="AC52" s="37">
        <f t="shared" si="14"/>
        <v>0</v>
      </c>
    </row>
    <row r="53" ht="15" spans="1:29">
      <c r="A53" s="35" t="s">
        <v>492</v>
      </c>
      <c r="B53" s="2">
        <v>2050203</v>
      </c>
      <c r="C53" s="21" t="s">
        <v>493</v>
      </c>
      <c r="D53" s="36">
        <v>190</v>
      </c>
      <c r="E53" s="36">
        <v>38</v>
      </c>
      <c r="F53" s="36">
        <v>110</v>
      </c>
      <c r="G53" s="36">
        <v>0</v>
      </c>
      <c r="H53" s="36">
        <f t="shared" si="8"/>
        <v>357200</v>
      </c>
      <c r="I53" s="36">
        <f t="shared" si="9"/>
        <v>240160</v>
      </c>
      <c r="J53" s="36">
        <v>144400</v>
      </c>
      <c r="K53" s="36">
        <v>12160</v>
      </c>
      <c r="L53" s="36">
        <v>83600</v>
      </c>
      <c r="M53" s="36">
        <v>18050</v>
      </c>
      <c r="N53" s="36">
        <f t="shared" si="10"/>
        <v>98990</v>
      </c>
      <c r="O53" s="36">
        <v>18050</v>
      </c>
      <c r="P53" s="36">
        <v>3040</v>
      </c>
      <c r="Q53" s="36">
        <v>0</v>
      </c>
      <c r="R53" s="36">
        <v>77900</v>
      </c>
      <c r="S53" s="36">
        <v>254000</v>
      </c>
      <c r="T53" s="36">
        <v>0</v>
      </c>
      <c r="U53" s="36">
        <v>99000</v>
      </c>
      <c r="V53" s="36"/>
      <c r="W53" s="36">
        <v>155000</v>
      </c>
      <c r="X53" s="36">
        <f t="shared" si="11"/>
        <v>34150</v>
      </c>
      <c r="Y53" s="36">
        <v>18050</v>
      </c>
      <c r="Z53" s="36">
        <v>16100</v>
      </c>
      <c r="AA53" s="36">
        <f t="shared" si="12"/>
        <v>69050</v>
      </c>
      <c r="AB53" s="36">
        <f t="shared" si="13"/>
        <v>357200</v>
      </c>
      <c r="AC53" s="37">
        <f t="shared" si="14"/>
        <v>0</v>
      </c>
    </row>
    <row r="54" ht="15" spans="1:29">
      <c r="A54" s="35" t="s">
        <v>494</v>
      </c>
      <c r="B54" s="2">
        <v>2050203</v>
      </c>
      <c r="C54" s="21" t="s">
        <v>495</v>
      </c>
      <c r="D54" s="36">
        <v>444</v>
      </c>
      <c r="E54" s="36">
        <v>60</v>
      </c>
      <c r="F54" s="36"/>
      <c r="G54" s="36">
        <v>0</v>
      </c>
      <c r="H54" s="36">
        <f t="shared" si="8"/>
        <v>445800</v>
      </c>
      <c r="I54" s="36">
        <f t="shared" si="9"/>
        <v>356640</v>
      </c>
      <c r="J54" s="36">
        <v>337440</v>
      </c>
      <c r="K54" s="36">
        <v>19200</v>
      </c>
      <c r="L54" s="36">
        <v>0</v>
      </c>
      <c r="M54" s="36">
        <v>42180</v>
      </c>
      <c r="N54" s="36">
        <f t="shared" si="10"/>
        <v>46980</v>
      </c>
      <c r="O54" s="36">
        <v>42180</v>
      </c>
      <c r="P54" s="36">
        <v>4800</v>
      </c>
      <c r="Q54" s="36">
        <v>0</v>
      </c>
      <c r="R54" s="36">
        <v>0</v>
      </c>
      <c r="S54" s="36">
        <v>277100</v>
      </c>
      <c r="T54" s="36">
        <v>0</v>
      </c>
      <c r="U54" s="36">
        <v>47000</v>
      </c>
      <c r="V54" s="36"/>
      <c r="W54" s="36">
        <v>230100</v>
      </c>
      <c r="X54" s="36">
        <f t="shared" si="11"/>
        <v>65980</v>
      </c>
      <c r="Y54" s="36">
        <v>42180</v>
      </c>
      <c r="Z54" s="36">
        <v>23800</v>
      </c>
      <c r="AA54" s="36">
        <f t="shared" si="12"/>
        <v>102720</v>
      </c>
      <c r="AB54" s="36">
        <f t="shared" si="13"/>
        <v>445800</v>
      </c>
      <c r="AC54" s="37">
        <f t="shared" si="14"/>
        <v>0</v>
      </c>
    </row>
    <row r="55" ht="15" spans="1:29">
      <c r="A55" s="35" t="s">
        <v>496</v>
      </c>
      <c r="B55" s="2">
        <v>2050203</v>
      </c>
      <c r="C55" s="21" t="s">
        <v>497</v>
      </c>
      <c r="D55" s="36">
        <v>1005</v>
      </c>
      <c r="E55" s="36">
        <v>87</v>
      </c>
      <c r="F55" s="36"/>
      <c r="G55" s="36">
        <v>2</v>
      </c>
      <c r="H55" s="36">
        <f t="shared" si="8"/>
        <v>1006650</v>
      </c>
      <c r="I55" s="36">
        <f t="shared" si="9"/>
        <v>791640</v>
      </c>
      <c r="J55" s="36">
        <v>763800</v>
      </c>
      <c r="K55" s="36">
        <v>27840</v>
      </c>
      <c r="L55" s="36">
        <v>0</v>
      </c>
      <c r="M55" s="36">
        <v>95475</v>
      </c>
      <c r="N55" s="36">
        <f t="shared" si="10"/>
        <v>119535</v>
      </c>
      <c r="O55" s="36">
        <v>95475</v>
      </c>
      <c r="P55" s="36">
        <v>6960</v>
      </c>
      <c r="Q55" s="36">
        <v>17100</v>
      </c>
      <c r="R55" s="36">
        <v>0</v>
      </c>
      <c r="S55" s="36">
        <v>630400</v>
      </c>
      <c r="T55" s="36">
        <v>17100</v>
      </c>
      <c r="U55" s="36">
        <v>102400</v>
      </c>
      <c r="V55" s="36"/>
      <c r="W55" s="36">
        <v>510900</v>
      </c>
      <c r="X55" s="36">
        <f t="shared" si="11"/>
        <v>148475</v>
      </c>
      <c r="Y55" s="36">
        <v>95475</v>
      </c>
      <c r="Z55" s="36">
        <v>53000</v>
      </c>
      <c r="AA55" s="36">
        <f t="shared" si="12"/>
        <v>227775</v>
      </c>
      <c r="AB55" s="36">
        <f t="shared" si="13"/>
        <v>1006650</v>
      </c>
      <c r="AC55" s="37">
        <f t="shared" si="14"/>
        <v>0</v>
      </c>
    </row>
    <row r="56" ht="15" spans="1:29">
      <c r="A56" s="35" t="s">
        <v>498</v>
      </c>
      <c r="B56" s="2">
        <v>2050203</v>
      </c>
      <c r="C56" s="21" t="s">
        <v>499</v>
      </c>
      <c r="D56" s="36">
        <v>324</v>
      </c>
      <c r="E56" s="36">
        <v>69</v>
      </c>
      <c r="F56" s="36"/>
      <c r="G56" s="36">
        <v>2</v>
      </c>
      <c r="H56" s="36">
        <f t="shared" si="8"/>
        <v>352500</v>
      </c>
      <c r="I56" s="36">
        <f t="shared" si="9"/>
        <v>268320</v>
      </c>
      <c r="J56" s="36">
        <v>246240</v>
      </c>
      <c r="K56" s="36">
        <v>22080</v>
      </c>
      <c r="L56" s="36">
        <v>0</v>
      </c>
      <c r="M56" s="36">
        <v>30780</v>
      </c>
      <c r="N56" s="36">
        <f t="shared" si="10"/>
        <v>53400</v>
      </c>
      <c r="O56" s="36">
        <v>30780</v>
      </c>
      <c r="P56" s="36">
        <v>5520</v>
      </c>
      <c r="Q56" s="36">
        <v>17100</v>
      </c>
      <c r="R56" s="36">
        <v>0</v>
      </c>
      <c r="S56" s="36">
        <v>226600</v>
      </c>
      <c r="T56" s="36">
        <v>17100</v>
      </c>
      <c r="U56" s="36">
        <v>36300</v>
      </c>
      <c r="V56" s="36"/>
      <c r="W56" s="36">
        <v>173200</v>
      </c>
      <c r="X56" s="36">
        <f t="shared" si="11"/>
        <v>48780</v>
      </c>
      <c r="Y56" s="36">
        <v>30780</v>
      </c>
      <c r="Z56" s="36">
        <v>18000</v>
      </c>
      <c r="AA56" s="36">
        <f t="shared" si="12"/>
        <v>77120</v>
      </c>
      <c r="AB56" s="36">
        <f t="shared" si="13"/>
        <v>352500</v>
      </c>
      <c r="AC56" s="37">
        <f t="shared" si="14"/>
        <v>0</v>
      </c>
    </row>
    <row r="57" ht="15" spans="1:29">
      <c r="A57" s="35" t="s">
        <v>500</v>
      </c>
      <c r="B57" s="2">
        <v>2050203</v>
      </c>
      <c r="C57" s="21" t="s">
        <v>501</v>
      </c>
      <c r="D57" s="36">
        <v>1572</v>
      </c>
      <c r="E57" s="36">
        <v>0</v>
      </c>
      <c r="F57" s="36"/>
      <c r="G57" s="36">
        <v>3</v>
      </c>
      <c r="H57" s="36">
        <f t="shared" si="8"/>
        <v>1519050</v>
      </c>
      <c r="I57" s="36">
        <f t="shared" si="9"/>
        <v>1194720</v>
      </c>
      <c r="J57" s="36">
        <v>1194720</v>
      </c>
      <c r="K57" s="36">
        <v>0</v>
      </c>
      <c r="L57" s="36">
        <v>0</v>
      </c>
      <c r="M57" s="36">
        <v>149340</v>
      </c>
      <c r="N57" s="36">
        <f t="shared" si="10"/>
        <v>174990</v>
      </c>
      <c r="O57" s="36">
        <v>149340</v>
      </c>
      <c r="P57" s="36">
        <v>0</v>
      </c>
      <c r="Q57" s="36">
        <v>25650</v>
      </c>
      <c r="R57" s="36">
        <v>0</v>
      </c>
      <c r="S57" s="36">
        <v>946000</v>
      </c>
      <c r="T57" s="36">
        <v>25700</v>
      </c>
      <c r="U57" s="36">
        <v>149300</v>
      </c>
      <c r="V57" s="36"/>
      <c r="W57" s="36">
        <v>771000</v>
      </c>
      <c r="X57" s="36">
        <f t="shared" si="11"/>
        <v>229340</v>
      </c>
      <c r="Y57" s="36">
        <v>149340</v>
      </c>
      <c r="Z57" s="36">
        <v>80000</v>
      </c>
      <c r="AA57" s="36">
        <f t="shared" si="12"/>
        <v>343710</v>
      </c>
      <c r="AB57" s="36">
        <f t="shared" si="13"/>
        <v>1519050</v>
      </c>
      <c r="AC57" s="37">
        <f t="shared" si="14"/>
        <v>0</v>
      </c>
    </row>
    <row r="58" ht="15" spans="1:29">
      <c r="A58" s="35" t="s">
        <v>502</v>
      </c>
      <c r="B58" s="2">
        <v>2050203</v>
      </c>
      <c r="C58" s="21" t="s">
        <v>503</v>
      </c>
      <c r="D58" s="36">
        <v>1107</v>
      </c>
      <c r="E58" s="36">
        <v>82</v>
      </c>
      <c r="F58" s="36"/>
      <c r="G58" s="36">
        <v>8</v>
      </c>
      <c r="H58" s="36">
        <f t="shared" si="8"/>
        <v>1152850</v>
      </c>
      <c r="I58" s="36">
        <f t="shared" si="9"/>
        <v>867560</v>
      </c>
      <c r="J58" s="36">
        <v>841320</v>
      </c>
      <c r="K58" s="36">
        <v>26240</v>
      </c>
      <c r="L58" s="36">
        <v>0</v>
      </c>
      <c r="M58" s="36">
        <v>105165</v>
      </c>
      <c r="N58" s="36">
        <f t="shared" si="10"/>
        <v>180125</v>
      </c>
      <c r="O58" s="36">
        <v>105165</v>
      </c>
      <c r="P58" s="36">
        <v>6560</v>
      </c>
      <c r="Q58" s="36">
        <v>68400</v>
      </c>
      <c r="R58" s="36">
        <v>0</v>
      </c>
      <c r="S58" s="36">
        <v>739900</v>
      </c>
      <c r="T58" s="36">
        <v>68400</v>
      </c>
      <c r="U58" s="36">
        <v>111700</v>
      </c>
      <c r="V58" s="36"/>
      <c r="W58" s="36">
        <v>559800</v>
      </c>
      <c r="X58" s="36">
        <f t="shared" si="11"/>
        <v>163265</v>
      </c>
      <c r="Y58" s="36">
        <v>105165</v>
      </c>
      <c r="Z58" s="36">
        <v>58100</v>
      </c>
      <c r="AA58" s="36">
        <f t="shared" si="12"/>
        <v>249685</v>
      </c>
      <c r="AB58" s="36">
        <f t="shared" si="13"/>
        <v>1152850</v>
      </c>
      <c r="AC58" s="37">
        <f t="shared" si="14"/>
        <v>0</v>
      </c>
    </row>
    <row r="59" ht="15" spans="1:29">
      <c r="A59" s="35" t="s">
        <v>504</v>
      </c>
      <c r="B59" s="2">
        <v>2050203</v>
      </c>
      <c r="C59" s="21" t="s">
        <v>505</v>
      </c>
      <c r="D59" s="36">
        <v>564</v>
      </c>
      <c r="E59" s="36">
        <v>47</v>
      </c>
      <c r="F59" s="36"/>
      <c r="G59" s="36">
        <v>0</v>
      </c>
      <c r="H59" s="36">
        <f t="shared" si="8"/>
        <v>554600</v>
      </c>
      <c r="I59" s="36">
        <f t="shared" si="9"/>
        <v>443680</v>
      </c>
      <c r="J59" s="36">
        <v>428640</v>
      </c>
      <c r="K59" s="36">
        <v>15040</v>
      </c>
      <c r="L59" s="36">
        <v>0</v>
      </c>
      <c r="M59" s="36">
        <v>53580</v>
      </c>
      <c r="N59" s="36">
        <f t="shared" si="10"/>
        <v>57340</v>
      </c>
      <c r="O59" s="36">
        <v>53580</v>
      </c>
      <c r="P59" s="36">
        <v>3760</v>
      </c>
      <c r="Q59" s="36">
        <v>0</v>
      </c>
      <c r="R59" s="36">
        <v>0</v>
      </c>
      <c r="S59" s="36">
        <v>343600</v>
      </c>
      <c r="T59" s="36">
        <v>0</v>
      </c>
      <c r="U59" s="36">
        <v>57300</v>
      </c>
      <c r="V59" s="36"/>
      <c r="W59" s="36">
        <v>286300</v>
      </c>
      <c r="X59" s="36">
        <f t="shared" si="11"/>
        <v>83280</v>
      </c>
      <c r="Y59" s="36">
        <v>53580</v>
      </c>
      <c r="Z59" s="36">
        <v>29700</v>
      </c>
      <c r="AA59" s="36">
        <f t="shared" si="12"/>
        <v>127720</v>
      </c>
      <c r="AB59" s="36">
        <f t="shared" si="13"/>
        <v>554600</v>
      </c>
      <c r="AC59" s="37">
        <f t="shared" si="14"/>
        <v>0</v>
      </c>
    </row>
    <row r="60" ht="15" spans="1:29">
      <c r="A60" s="35" t="s">
        <v>506</v>
      </c>
      <c r="B60" s="2">
        <v>2050203</v>
      </c>
      <c r="C60" s="21" t="s">
        <v>507</v>
      </c>
      <c r="D60" s="36">
        <v>1696</v>
      </c>
      <c r="E60" s="36">
        <v>137</v>
      </c>
      <c r="F60" s="36"/>
      <c r="G60" s="36">
        <v>5</v>
      </c>
      <c r="H60" s="36">
        <f t="shared" si="8"/>
        <v>1708750</v>
      </c>
      <c r="I60" s="36">
        <f t="shared" si="9"/>
        <v>1332800</v>
      </c>
      <c r="J60" s="36">
        <v>1288960</v>
      </c>
      <c r="K60" s="36">
        <v>43840</v>
      </c>
      <c r="L60" s="36">
        <v>0</v>
      </c>
      <c r="M60" s="36">
        <v>161120</v>
      </c>
      <c r="N60" s="36">
        <f t="shared" si="10"/>
        <v>214830</v>
      </c>
      <c r="O60" s="36">
        <v>161120</v>
      </c>
      <c r="P60" s="36">
        <v>10960</v>
      </c>
      <c r="Q60" s="36">
        <v>42750</v>
      </c>
      <c r="R60" s="36">
        <v>0</v>
      </c>
      <c r="S60" s="36">
        <v>1075000</v>
      </c>
      <c r="T60" s="36">
        <v>42800</v>
      </c>
      <c r="U60" s="36">
        <v>172100</v>
      </c>
      <c r="V60" s="36"/>
      <c r="W60" s="36">
        <v>860100</v>
      </c>
      <c r="X60" s="36">
        <f t="shared" si="11"/>
        <v>250420</v>
      </c>
      <c r="Y60" s="36">
        <v>161120</v>
      </c>
      <c r="Z60" s="36">
        <v>89300</v>
      </c>
      <c r="AA60" s="36">
        <f t="shared" si="12"/>
        <v>383330</v>
      </c>
      <c r="AB60" s="36">
        <f t="shared" si="13"/>
        <v>1708750</v>
      </c>
      <c r="AC60" s="37">
        <f t="shared" si="14"/>
        <v>0</v>
      </c>
    </row>
    <row r="61" ht="15" spans="1:29">
      <c r="A61" s="35" t="s">
        <v>508</v>
      </c>
      <c r="B61" s="2">
        <v>2050203</v>
      </c>
      <c r="C61" s="21" t="s">
        <v>509</v>
      </c>
      <c r="D61" s="36">
        <v>757</v>
      </c>
      <c r="E61" s="36">
        <v>37</v>
      </c>
      <c r="F61" s="36"/>
      <c r="G61" s="36">
        <v>0</v>
      </c>
      <c r="H61" s="36">
        <f t="shared" si="8"/>
        <v>733950</v>
      </c>
      <c r="I61" s="36">
        <f t="shared" si="9"/>
        <v>587160</v>
      </c>
      <c r="J61" s="36">
        <v>575320</v>
      </c>
      <c r="K61" s="36">
        <v>11840</v>
      </c>
      <c r="L61" s="36">
        <v>0</v>
      </c>
      <c r="M61" s="36">
        <v>71915</v>
      </c>
      <c r="N61" s="36">
        <f t="shared" si="10"/>
        <v>74875</v>
      </c>
      <c r="O61" s="36">
        <v>71915</v>
      </c>
      <c r="P61" s="36">
        <v>2960</v>
      </c>
      <c r="Q61" s="36">
        <v>0</v>
      </c>
      <c r="R61" s="36">
        <v>0</v>
      </c>
      <c r="S61" s="36">
        <v>453800</v>
      </c>
      <c r="T61" s="36">
        <v>0</v>
      </c>
      <c r="U61" s="36">
        <v>74900</v>
      </c>
      <c r="V61" s="36"/>
      <c r="W61" s="36">
        <v>378900</v>
      </c>
      <c r="X61" s="36">
        <f t="shared" si="11"/>
        <v>111215</v>
      </c>
      <c r="Y61" s="36">
        <v>71915</v>
      </c>
      <c r="Z61" s="36">
        <v>39300</v>
      </c>
      <c r="AA61" s="36">
        <f t="shared" si="12"/>
        <v>168935</v>
      </c>
      <c r="AB61" s="36">
        <f t="shared" si="13"/>
        <v>733950</v>
      </c>
      <c r="AC61" s="37">
        <f t="shared" si="14"/>
        <v>0</v>
      </c>
    </row>
    <row r="62" ht="15" spans="1:29">
      <c r="A62" s="35" t="s">
        <v>510</v>
      </c>
      <c r="B62" s="2">
        <v>2050203</v>
      </c>
      <c r="C62" s="21" t="s">
        <v>511</v>
      </c>
      <c r="D62" s="36">
        <v>4509</v>
      </c>
      <c r="E62" s="36">
        <v>225</v>
      </c>
      <c r="F62" s="36"/>
      <c r="G62" s="36">
        <v>7</v>
      </c>
      <c r="H62" s="36">
        <f t="shared" si="8"/>
        <v>4433400</v>
      </c>
      <c r="I62" s="36">
        <f t="shared" si="9"/>
        <v>3498840</v>
      </c>
      <c r="J62" s="36">
        <v>3426840</v>
      </c>
      <c r="K62" s="36">
        <v>72000</v>
      </c>
      <c r="L62" s="36">
        <v>0</v>
      </c>
      <c r="M62" s="36">
        <v>428355</v>
      </c>
      <c r="N62" s="36">
        <f t="shared" si="10"/>
        <v>506205</v>
      </c>
      <c r="O62" s="36">
        <v>428355</v>
      </c>
      <c r="P62" s="36">
        <v>18000</v>
      </c>
      <c r="Q62" s="36">
        <v>59850</v>
      </c>
      <c r="R62" s="36">
        <v>0</v>
      </c>
      <c r="S62" s="36">
        <v>2764200</v>
      </c>
      <c r="T62" s="36">
        <v>59900</v>
      </c>
      <c r="U62" s="36">
        <v>446400</v>
      </c>
      <c r="V62" s="36"/>
      <c r="W62" s="36">
        <v>2257900</v>
      </c>
      <c r="X62" s="36">
        <f t="shared" si="11"/>
        <v>662655</v>
      </c>
      <c r="Y62" s="36">
        <v>428355</v>
      </c>
      <c r="Z62" s="36">
        <v>234300</v>
      </c>
      <c r="AA62" s="36">
        <f t="shared" si="12"/>
        <v>1006545</v>
      </c>
      <c r="AB62" s="36">
        <f t="shared" si="13"/>
        <v>4433400</v>
      </c>
      <c r="AC62" s="37">
        <f t="shared" si="14"/>
        <v>0</v>
      </c>
    </row>
    <row r="63" ht="15" spans="1:29">
      <c r="A63" s="35" t="s">
        <v>512</v>
      </c>
      <c r="B63" s="2">
        <v>2050203</v>
      </c>
      <c r="C63" s="39" t="s">
        <v>513</v>
      </c>
      <c r="D63" s="36">
        <v>232</v>
      </c>
      <c r="E63" s="36">
        <v>0</v>
      </c>
      <c r="F63" s="36">
        <v>68</v>
      </c>
      <c r="G63" s="36">
        <v>1</v>
      </c>
      <c r="H63" s="36">
        <f t="shared" si="8"/>
        <v>350550</v>
      </c>
      <c r="I63" s="36">
        <f t="shared" si="9"/>
        <v>228000</v>
      </c>
      <c r="J63" s="36">
        <v>176320</v>
      </c>
      <c r="K63" s="36">
        <v>0</v>
      </c>
      <c r="L63" s="36">
        <v>51680</v>
      </c>
      <c r="M63" s="36">
        <v>22040</v>
      </c>
      <c r="N63" s="36">
        <f t="shared" si="10"/>
        <v>100510</v>
      </c>
      <c r="O63" s="36">
        <v>22040</v>
      </c>
      <c r="P63" s="36">
        <v>0</v>
      </c>
      <c r="Q63" s="36">
        <v>8550</v>
      </c>
      <c r="R63" s="36">
        <v>69920</v>
      </c>
      <c r="S63" s="36">
        <v>247700</v>
      </c>
      <c r="T63" s="36">
        <v>8600</v>
      </c>
      <c r="U63" s="36">
        <v>92000</v>
      </c>
      <c r="V63" s="36"/>
      <c r="W63" s="36">
        <v>147100</v>
      </c>
      <c r="X63" s="36">
        <f t="shared" si="11"/>
        <v>37340</v>
      </c>
      <c r="Y63" s="36">
        <v>22040</v>
      </c>
      <c r="Z63" s="36">
        <v>15300</v>
      </c>
      <c r="AA63" s="36">
        <f t="shared" si="12"/>
        <v>65510</v>
      </c>
      <c r="AB63" s="36">
        <f t="shared" si="13"/>
        <v>350550</v>
      </c>
      <c r="AC63" s="37">
        <f t="shared" si="14"/>
        <v>0</v>
      </c>
    </row>
    <row r="64" ht="15" spans="1:29">
      <c r="A64" s="35" t="s">
        <v>514</v>
      </c>
      <c r="B64" s="2">
        <v>2050203</v>
      </c>
      <c r="C64" s="21" t="s">
        <v>515</v>
      </c>
      <c r="D64" s="36">
        <v>1187</v>
      </c>
      <c r="E64" s="36">
        <v>481</v>
      </c>
      <c r="F64" s="36"/>
      <c r="G64" s="36">
        <v>1</v>
      </c>
      <c r="H64" s="36">
        <f t="shared" si="8"/>
        <v>1328600</v>
      </c>
      <c r="I64" s="36">
        <f t="shared" si="9"/>
        <v>1056040</v>
      </c>
      <c r="J64" s="36">
        <v>902120</v>
      </c>
      <c r="K64" s="36">
        <v>153920</v>
      </c>
      <c r="L64" s="36">
        <v>0</v>
      </c>
      <c r="M64" s="36">
        <v>112765</v>
      </c>
      <c r="N64" s="36">
        <f t="shared" si="10"/>
        <v>159795</v>
      </c>
      <c r="O64" s="36">
        <v>112765</v>
      </c>
      <c r="P64" s="36">
        <v>38480</v>
      </c>
      <c r="Q64" s="36">
        <v>8550</v>
      </c>
      <c r="R64" s="36">
        <v>0</v>
      </c>
      <c r="S64" s="36">
        <v>841300</v>
      </c>
      <c r="T64" s="36">
        <v>8600</v>
      </c>
      <c r="U64" s="36">
        <v>151200</v>
      </c>
      <c r="V64" s="36"/>
      <c r="W64" s="36">
        <v>681500</v>
      </c>
      <c r="X64" s="36">
        <f t="shared" si="11"/>
        <v>183465</v>
      </c>
      <c r="Y64" s="36">
        <v>112765</v>
      </c>
      <c r="Z64" s="36">
        <v>70700</v>
      </c>
      <c r="AA64" s="36">
        <f t="shared" si="12"/>
        <v>303835</v>
      </c>
      <c r="AB64" s="36">
        <f t="shared" si="13"/>
        <v>1328600</v>
      </c>
      <c r="AC64" s="37">
        <f t="shared" si="14"/>
        <v>0</v>
      </c>
    </row>
    <row r="65" ht="15" spans="1:29">
      <c r="A65" s="35" t="s">
        <v>516</v>
      </c>
      <c r="B65" s="2">
        <v>2050203</v>
      </c>
      <c r="C65" s="21" t="s">
        <v>517</v>
      </c>
      <c r="D65" s="36">
        <v>1031</v>
      </c>
      <c r="E65" s="36">
        <v>54</v>
      </c>
      <c r="F65" s="36"/>
      <c r="G65" s="36">
        <v>3</v>
      </c>
      <c r="H65" s="36">
        <f t="shared" si="8"/>
        <v>1026700</v>
      </c>
      <c r="I65" s="36">
        <f t="shared" si="9"/>
        <v>800840</v>
      </c>
      <c r="J65" s="36">
        <v>783560</v>
      </c>
      <c r="K65" s="36">
        <v>17280</v>
      </c>
      <c r="L65" s="36">
        <v>0</v>
      </c>
      <c r="M65" s="36">
        <v>97945</v>
      </c>
      <c r="N65" s="36">
        <f t="shared" si="10"/>
        <v>127915</v>
      </c>
      <c r="O65" s="36">
        <v>97945</v>
      </c>
      <c r="P65" s="36">
        <v>4320</v>
      </c>
      <c r="Q65" s="36">
        <v>25650</v>
      </c>
      <c r="R65" s="36">
        <v>0</v>
      </c>
      <c r="S65" s="36">
        <v>644800</v>
      </c>
      <c r="T65" s="36">
        <v>25700</v>
      </c>
      <c r="U65" s="36">
        <v>102300</v>
      </c>
      <c r="V65" s="36"/>
      <c r="W65" s="36">
        <v>516800</v>
      </c>
      <c r="X65" s="36">
        <f t="shared" si="11"/>
        <v>151545</v>
      </c>
      <c r="Y65" s="36">
        <v>97945</v>
      </c>
      <c r="Z65" s="36">
        <v>53600</v>
      </c>
      <c r="AA65" s="36">
        <f t="shared" si="12"/>
        <v>230355</v>
      </c>
      <c r="AB65" s="36">
        <f t="shared" si="13"/>
        <v>1026700</v>
      </c>
      <c r="AC65" s="37">
        <f t="shared" si="14"/>
        <v>0</v>
      </c>
    </row>
    <row r="66" ht="30" spans="1:29">
      <c r="A66" s="35" t="s">
        <v>518</v>
      </c>
      <c r="B66" s="2">
        <v>2050203</v>
      </c>
      <c r="C66" s="21" t="s">
        <v>519</v>
      </c>
      <c r="D66" s="36">
        <v>679</v>
      </c>
      <c r="E66" s="36">
        <v>75</v>
      </c>
      <c r="F66" s="36"/>
      <c r="G66" s="36">
        <v>4</v>
      </c>
      <c r="H66" s="36">
        <f t="shared" si="8"/>
        <v>709250</v>
      </c>
      <c r="I66" s="36">
        <f t="shared" si="9"/>
        <v>540040</v>
      </c>
      <c r="J66" s="36">
        <v>516040</v>
      </c>
      <c r="K66" s="36">
        <v>24000</v>
      </c>
      <c r="L66" s="36">
        <v>0</v>
      </c>
      <c r="M66" s="36">
        <v>64505</v>
      </c>
      <c r="N66" s="36">
        <f t="shared" si="10"/>
        <v>104705</v>
      </c>
      <c r="O66" s="36">
        <v>64505</v>
      </c>
      <c r="P66" s="36">
        <v>6000</v>
      </c>
      <c r="Q66" s="36">
        <v>34200</v>
      </c>
      <c r="R66" s="36">
        <v>0</v>
      </c>
      <c r="S66" s="36">
        <v>453200</v>
      </c>
      <c r="T66" s="36">
        <v>34200</v>
      </c>
      <c r="U66" s="36">
        <v>70500</v>
      </c>
      <c r="V66" s="36"/>
      <c r="W66" s="36">
        <v>348500</v>
      </c>
      <c r="X66" s="36">
        <f t="shared" si="11"/>
        <v>100705</v>
      </c>
      <c r="Y66" s="36">
        <v>64505</v>
      </c>
      <c r="Z66" s="36">
        <v>36200</v>
      </c>
      <c r="AA66" s="36">
        <f t="shared" si="12"/>
        <v>155345</v>
      </c>
      <c r="AB66" s="36">
        <f t="shared" si="13"/>
        <v>709250</v>
      </c>
      <c r="AC66" s="37">
        <f t="shared" si="14"/>
        <v>0</v>
      </c>
    </row>
    <row r="67" ht="15" spans="1:29">
      <c r="A67" s="35" t="s">
        <v>520</v>
      </c>
      <c r="B67" s="2">
        <v>2050203</v>
      </c>
      <c r="C67" s="21" t="s">
        <v>521</v>
      </c>
      <c r="D67" s="36">
        <v>121</v>
      </c>
      <c r="E67" s="36">
        <v>90</v>
      </c>
      <c r="F67" s="36">
        <v>179</v>
      </c>
      <c r="G67" s="36">
        <v>0</v>
      </c>
      <c r="H67" s="36">
        <f t="shared" si="8"/>
        <v>378000</v>
      </c>
      <c r="I67" s="36">
        <f t="shared" si="9"/>
        <v>256800</v>
      </c>
      <c r="J67" s="36">
        <v>91960</v>
      </c>
      <c r="K67" s="36">
        <v>28800</v>
      </c>
      <c r="L67" s="36">
        <v>136040</v>
      </c>
      <c r="M67" s="36">
        <v>11495</v>
      </c>
      <c r="N67" s="36">
        <f t="shared" si="10"/>
        <v>109705</v>
      </c>
      <c r="O67" s="36">
        <v>11495</v>
      </c>
      <c r="P67" s="36">
        <v>7200</v>
      </c>
      <c r="Q67" s="36">
        <v>0</v>
      </c>
      <c r="R67" s="36">
        <v>91010</v>
      </c>
      <c r="S67" s="36">
        <v>275400</v>
      </c>
      <c r="T67" s="36">
        <v>0</v>
      </c>
      <c r="U67" s="36">
        <v>109700</v>
      </c>
      <c r="V67" s="36"/>
      <c r="W67" s="36">
        <v>165700</v>
      </c>
      <c r="X67" s="36">
        <f t="shared" si="11"/>
        <v>28695</v>
      </c>
      <c r="Y67" s="36">
        <v>11495</v>
      </c>
      <c r="Z67" s="36">
        <v>17200</v>
      </c>
      <c r="AA67" s="36">
        <f t="shared" si="12"/>
        <v>73905</v>
      </c>
      <c r="AB67" s="36">
        <f t="shared" si="13"/>
        <v>378000</v>
      </c>
      <c r="AC67" s="37">
        <f t="shared" si="14"/>
        <v>0</v>
      </c>
    </row>
    <row r="68" ht="15" spans="1:29">
      <c r="A68" s="35" t="s">
        <v>522</v>
      </c>
      <c r="B68" s="2">
        <v>2050203</v>
      </c>
      <c r="C68" s="21" t="s">
        <v>523</v>
      </c>
      <c r="D68" s="36">
        <v>115</v>
      </c>
      <c r="E68" s="36">
        <v>111</v>
      </c>
      <c r="F68" s="36">
        <v>185</v>
      </c>
      <c r="G68" s="36">
        <v>2</v>
      </c>
      <c r="H68" s="36">
        <f t="shared" si="8"/>
        <v>403500</v>
      </c>
      <c r="I68" s="36">
        <f t="shared" si="9"/>
        <v>263520</v>
      </c>
      <c r="J68" s="36">
        <v>87400</v>
      </c>
      <c r="K68" s="36">
        <v>35520</v>
      </c>
      <c r="L68" s="36">
        <v>140600</v>
      </c>
      <c r="M68" s="36">
        <v>10925</v>
      </c>
      <c r="N68" s="36">
        <f t="shared" si="10"/>
        <v>129055</v>
      </c>
      <c r="O68" s="36">
        <v>10925</v>
      </c>
      <c r="P68" s="36">
        <v>8880</v>
      </c>
      <c r="Q68" s="36">
        <v>17100</v>
      </c>
      <c r="R68" s="36">
        <v>92150</v>
      </c>
      <c r="S68" s="36">
        <v>299200</v>
      </c>
      <c r="T68" s="36">
        <v>17100</v>
      </c>
      <c r="U68" s="36">
        <v>112000</v>
      </c>
      <c r="V68" s="36"/>
      <c r="W68" s="36">
        <v>170100</v>
      </c>
      <c r="X68" s="36">
        <f t="shared" si="11"/>
        <v>28625</v>
      </c>
      <c r="Y68" s="36">
        <v>10925</v>
      </c>
      <c r="Z68" s="36">
        <v>17700</v>
      </c>
      <c r="AA68" s="36">
        <f t="shared" si="12"/>
        <v>75675</v>
      </c>
      <c r="AB68" s="36">
        <f t="shared" si="13"/>
        <v>403500</v>
      </c>
      <c r="AC68" s="37">
        <f t="shared" si="14"/>
        <v>0</v>
      </c>
    </row>
    <row r="69" ht="15" spans="1:29">
      <c r="A69" s="35" t="s">
        <v>524</v>
      </c>
      <c r="B69" s="2">
        <v>2050203</v>
      </c>
      <c r="C69" s="21" t="s">
        <v>525</v>
      </c>
      <c r="D69" s="36">
        <v>208</v>
      </c>
      <c r="E69" s="36">
        <v>121</v>
      </c>
      <c r="F69" s="36">
        <v>92</v>
      </c>
      <c r="G69" s="36">
        <v>0</v>
      </c>
      <c r="H69" s="36">
        <f t="shared" si="8"/>
        <v>390400</v>
      </c>
      <c r="I69" s="36">
        <f t="shared" si="9"/>
        <v>266720</v>
      </c>
      <c r="J69" s="36">
        <v>158080</v>
      </c>
      <c r="K69" s="36">
        <v>38720</v>
      </c>
      <c r="L69" s="36">
        <v>69920</v>
      </c>
      <c r="M69" s="36">
        <v>19760</v>
      </c>
      <c r="N69" s="36">
        <f t="shared" si="10"/>
        <v>103920</v>
      </c>
      <c r="O69" s="36">
        <v>19760</v>
      </c>
      <c r="P69" s="36">
        <v>9680</v>
      </c>
      <c r="Q69" s="36">
        <v>0</v>
      </c>
      <c r="R69" s="36">
        <v>74480</v>
      </c>
      <c r="S69" s="36">
        <v>276000</v>
      </c>
      <c r="T69" s="36">
        <v>0</v>
      </c>
      <c r="U69" s="36">
        <v>103900</v>
      </c>
      <c r="V69" s="36"/>
      <c r="W69" s="36">
        <v>172100</v>
      </c>
      <c r="X69" s="36">
        <f t="shared" si="11"/>
        <v>37560</v>
      </c>
      <c r="Y69" s="36">
        <v>19760</v>
      </c>
      <c r="Z69" s="36">
        <v>17800</v>
      </c>
      <c r="AA69" s="36">
        <f t="shared" si="12"/>
        <v>76840</v>
      </c>
      <c r="AB69" s="36">
        <f t="shared" si="13"/>
        <v>390400</v>
      </c>
      <c r="AC69" s="37">
        <f t="shared" si="14"/>
        <v>0</v>
      </c>
    </row>
  </sheetData>
  <mergeCells count="28">
    <mergeCell ref="C1:AA1"/>
    <mergeCell ref="X2:Z2"/>
    <mergeCell ref="AA2:AB2"/>
    <mergeCell ref="D3:G3"/>
    <mergeCell ref="H3:R3"/>
    <mergeCell ref="S3:W3"/>
    <mergeCell ref="X3:Z3"/>
    <mergeCell ref="E4:G4"/>
    <mergeCell ref="J4:L4"/>
    <mergeCell ref="O4:R4"/>
    <mergeCell ref="B3:B5"/>
    <mergeCell ref="C3:C5"/>
    <mergeCell ref="D4:D5"/>
    <mergeCell ref="H4:H5"/>
    <mergeCell ref="I4:I5"/>
    <mergeCell ref="M4:M5"/>
    <mergeCell ref="N4:N5"/>
    <mergeCell ref="S4:S5"/>
    <mergeCell ref="T4:T5"/>
    <mergeCell ref="U4:U5"/>
    <mergeCell ref="V4:V5"/>
    <mergeCell ref="W4:W5"/>
    <mergeCell ref="X4:X5"/>
    <mergeCell ref="Y4:Y5"/>
    <mergeCell ref="Z4:Z5"/>
    <mergeCell ref="AA3:AA5"/>
    <mergeCell ref="AB3:AB5"/>
    <mergeCell ref="AC3:AC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初中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15860302011</cp:lastModifiedBy>
  <dcterms:created xsi:type="dcterms:W3CDTF">2026-02-04T23:42:00Z</dcterms:created>
  <dcterms:modified xsi:type="dcterms:W3CDTF">2026-10-08T09:14:31Z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353A18FC754D4F5287CCDB2E6932876C_13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