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externalReferences>
    <externalReference r:id="rId2"/>
  </externalReferences>
  <definedNames>
    <definedName name="_xlnm._FilterDatabase" localSheetId="0" hidden="1">附件1!$A$6:$U$266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<sst xmlns="http://schemas.openxmlformats.org/spreadsheetml/2006/main" count="874" uniqueCount="319">
  <si>
    <t>2025年第三批学前免保育教育费补助资金安排表</t>
  </si>
  <si>
    <t>序号</t>
  </si>
  <si>
    <t>乡镇</t>
  </si>
  <si>
    <t xml:space="preserve">幼儿园名称                  </t>
  </si>
  <si>
    <t>办园性质</t>
  </si>
  <si>
    <t>幼儿园等级</t>
  </si>
  <si>
    <t>大班保教费免除标准(元/学期)</t>
  </si>
  <si>
    <t>在园人数</t>
  </si>
  <si>
    <t>2025年秋季学前免保育教育费应补助金额</t>
  </si>
  <si>
    <t>2025年已下达第一批、第二批省级补助资金</t>
  </si>
  <si>
    <t>第三批学前免保育教育费补助资金</t>
  </si>
  <si>
    <t>所属乡镇</t>
  </si>
  <si>
    <t>小计</t>
  </si>
  <si>
    <t>年初已下达（南教计〔2026〕1号）</t>
  </si>
  <si>
    <t>本次下达补助资金</t>
  </si>
  <si>
    <t>第一批</t>
  </si>
  <si>
    <t>第二批</t>
  </si>
  <si>
    <t>本级补助资金</t>
  </si>
  <si>
    <t>省级补助资金</t>
  </si>
  <si>
    <t>合  计</t>
  </si>
  <si>
    <t>市直</t>
  </si>
  <si>
    <t>南安市实验幼儿园</t>
  </si>
  <si>
    <t>公办</t>
  </si>
  <si>
    <t>福建省</t>
  </si>
  <si>
    <t>南安市第一幼儿园</t>
  </si>
  <si>
    <t>南安市第二幼儿园</t>
  </si>
  <si>
    <t>南安市第三幼儿园</t>
  </si>
  <si>
    <t>南安市第五幼儿园</t>
  </si>
  <si>
    <t>泉州市</t>
  </si>
  <si>
    <t>源昌实验幼儿园(南安市第六幼儿园)</t>
  </si>
  <si>
    <t>南安市国专第一幼儿园</t>
  </si>
  <si>
    <t>南安市国专第二幼儿园</t>
  </si>
  <si>
    <t>南安市文昌实验幼儿园</t>
  </si>
  <si>
    <t>普通园</t>
  </si>
  <si>
    <t>南安师范学校附属鹏峰小学附属园</t>
  </si>
  <si>
    <t>市直附属园</t>
  </si>
  <si>
    <t>福建省南安师范学校第二附属小学</t>
  </si>
  <si>
    <t>福建省南安师范学校附属小学</t>
  </si>
  <si>
    <t>溪美街道</t>
  </si>
  <si>
    <t>南安市溪美中心幼儿园</t>
  </si>
  <si>
    <t>南安市</t>
  </si>
  <si>
    <t>南安市溪美彭美热心幼儿园</t>
  </si>
  <si>
    <t>民办普惠</t>
  </si>
  <si>
    <t>南安市溪美环西幼儿园</t>
  </si>
  <si>
    <t>南安市溪美白沙崎幼儿园</t>
  </si>
  <si>
    <t>集体办</t>
  </si>
  <si>
    <t>南安市溪美镇山幼儿园</t>
  </si>
  <si>
    <t>南安市溪美莲塘幼儿园</t>
  </si>
  <si>
    <t>南安市溪美街道小金星幼儿园有限公司</t>
  </si>
  <si>
    <t>民办</t>
  </si>
  <si>
    <t>南安市溪美开新幼儿园有限公司</t>
  </si>
  <si>
    <t>南安市溪美乐迪幼儿园</t>
  </si>
  <si>
    <t>南安市溪美街道爱心银座幼儿园</t>
  </si>
  <si>
    <t>柳城街道</t>
  </si>
  <si>
    <t>南安市柳城榕桥幼儿园</t>
  </si>
  <si>
    <t>南安市柳城育才幼儿园</t>
  </si>
  <si>
    <t>南安市柳城霞东幼儿园</t>
  </si>
  <si>
    <t>南安市柳城井园幼儿园</t>
  </si>
  <si>
    <t>南安市柳城柳丰幼儿园</t>
  </si>
  <si>
    <t>南安市柳城祥堂星星幼儿园</t>
  </si>
  <si>
    <t>南安市柳城德林幼儿园</t>
  </si>
  <si>
    <t>南安市柳城剑桥幼儿园</t>
  </si>
  <si>
    <t>南安市米妮幼儿园</t>
  </si>
  <si>
    <t>南安市宏翔盛景湾幼儿园</t>
  </si>
  <si>
    <t>教育集团</t>
  </si>
  <si>
    <t>南安市西溪半岛小金星幼儿园有限公司</t>
  </si>
  <si>
    <t>南安市柳城中心小学附属园</t>
  </si>
  <si>
    <t>附设园</t>
  </si>
  <si>
    <t>南安市三堡小学附属园</t>
  </si>
  <si>
    <t>美林街道</t>
  </si>
  <si>
    <t>南安市美林中心幼儿园</t>
  </si>
  <si>
    <t>南安市美林溪州幼儿园</t>
  </si>
  <si>
    <t>南安市美林伟才幼儿园</t>
  </si>
  <si>
    <t>南安市美林子韬幼儿园</t>
  </si>
  <si>
    <t>南安市美林西洋美幼儿园</t>
  </si>
  <si>
    <t>南安市美林阳光幼儿园</t>
  </si>
  <si>
    <t>南安市美林玉叶真真幼儿园</t>
  </si>
  <si>
    <t>南安市美林宏育幼儿园</t>
  </si>
  <si>
    <t>南安市美林梅亭裕贝尔幼儿园</t>
  </si>
  <si>
    <t>南安市圣大幼儿园有限责任公司</t>
  </si>
  <si>
    <t>南安市美林街道金星星幼儿园</t>
  </si>
  <si>
    <t>南安市美林四季幼儿园</t>
  </si>
  <si>
    <t>南安市美林博艺幼儿园</t>
  </si>
  <si>
    <t>南安市美林爱心幼儿园</t>
  </si>
  <si>
    <t>南安市宏翔保利幼儿园</t>
  </si>
  <si>
    <t>省新镇</t>
  </si>
  <si>
    <t>南安市省新童欣幼儿园</t>
  </si>
  <si>
    <t>中国人民解放军73141部队机关幼儿园</t>
  </si>
  <si>
    <t>部队办</t>
  </si>
  <si>
    <t>南安市省新第一中心幼儿园</t>
  </si>
  <si>
    <t>南安市省新南厅童欣幼儿园</t>
  </si>
  <si>
    <t>南安市省新圣恩幼儿园</t>
  </si>
  <si>
    <t>南安市满山红小学附属园</t>
  </si>
  <si>
    <t>仑苍镇</t>
  </si>
  <si>
    <t>南安市仑苍镇辉煌童馨幼儿园</t>
  </si>
  <si>
    <t>南安市仑苍蓝天美宇幼儿园</t>
  </si>
  <si>
    <t>南安市仑苍青华幼儿园</t>
  </si>
  <si>
    <t>南安市仑苍大宇小明星幼儿园</t>
  </si>
  <si>
    <t>南安市仑苍天悦幼儿园有限公司</t>
  </si>
  <si>
    <t>南安市仑苍镇中心幼儿园</t>
  </si>
  <si>
    <t>南安市仑苍镇园美爱心幼儿园</t>
  </si>
  <si>
    <t>南安市仑苍镇骏锋园美渡幼儿园</t>
  </si>
  <si>
    <t>南安市仑苍贝恩幼儿园</t>
  </si>
  <si>
    <t>南安市仑苍优贝儿幼儿园</t>
  </si>
  <si>
    <t>东田镇</t>
  </si>
  <si>
    <t>南安市东田桃源新阳光幼儿园</t>
  </si>
  <si>
    <t>南安市东田镇中心幼儿园</t>
  </si>
  <si>
    <t>南安市东田闽发幼儿园</t>
  </si>
  <si>
    <t>南安市东田镇红蜻蜓幼儿园</t>
  </si>
  <si>
    <t>南安市东田镇蓝溪新阳光幼儿园</t>
  </si>
  <si>
    <t>南安市桃园小学附属园</t>
  </si>
  <si>
    <t>南安市彭溪小学附属园</t>
  </si>
  <si>
    <t>南安市美洋小学附属园</t>
  </si>
  <si>
    <t>南安市岐山小学附属园</t>
  </si>
  <si>
    <t>南安市山西小学附属园</t>
  </si>
  <si>
    <t>英都镇</t>
  </si>
  <si>
    <t>南安市英都镇中心幼儿园</t>
  </si>
  <si>
    <t>南安市英都镇民山童馨幼儿园</t>
  </si>
  <si>
    <t>南安市英都镇霞溪贝恩幼儿园</t>
  </si>
  <si>
    <t>南安市英都镇巧贝儿幼儿园</t>
  </si>
  <si>
    <t>南安市英都中心小学附属园</t>
  </si>
  <si>
    <t>南安市良山小学附属园</t>
  </si>
  <si>
    <t>南安市西峰小学附属园</t>
  </si>
  <si>
    <t>翔云镇</t>
  </si>
  <si>
    <t>南安市翔云镇中心幼儿园</t>
  </si>
  <si>
    <t>南安市翔山小学附属园</t>
  </si>
  <si>
    <t>金淘镇</t>
  </si>
  <si>
    <t>南安市金淘镇侨峰真真幼儿园</t>
  </si>
  <si>
    <t>南安市金淘伟才幼儿园</t>
  </si>
  <si>
    <t>南安市金淘陶铸幼儿园</t>
  </si>
  <si>
    <t>南安市金淘悠久幼儿园</t>
  </si>
  <si>
    <t>金淘民安幼儿园</t>
  </si>
  <si>
    <t>南安市金淘贝乐尔幼儿园</t>
  </si>
  <si>
    <t>南安市金淘博文幼儿园</t>
  </si>
  <si>
    <t>南安市金淘第一幼儿园</t>
  </si>
  <si>
    <t>南安市金淘第二幼儿园</t>
  </si>
  <si>
    <t>南安市甄陶小学附属园</t>
  </si>
  <si>
    <t>南安市深辉小学附属园</t>
  </si>
  <si>
    <t>南安市钱山小学附属园</t>
  </si>
  <si>
    <t>诗山镇</t>
  </si>
  <si>
    <t>南安市诗山镇第一中心幼儿园</t>
  </si>
  <si>
    <t>南安市诗山镇第二中心幼儿园</t>
  </si>
  <si>
    <t>南安市前山小学附属园</t>
  </si>
  <si>
    <t>南安市鳌峰小学附属园</t>
  </si>
  <si>
    <t>南安市霞锦小学附属园</t>
  </si>
  <si>
    <t>南安市西上小学附属园</t>
  </si>
  <si>
    <t>南安市凤坡小学附属园</t>
  </si>
  <si>
    <t>南安市钱塘小学附属园</t>
  </si>
  <si>
    <t>南安市诗门小学附属园</t>
  </si>
  <si>
    <t>南安市诗溪小学附属园</t>
  </si>
  <si>
    <t>南安市诗山社坛小学附属园</t>
  </si>
  <si>
    <t>蓬华镇</t>
  </si>
  <si>
    <t>南安市蓬华镇蓬岛中心幼儿园</t>
  </si>
  <si>
    <t>南安市蓬华镇华美中心幼儿园</t>
  </si>
  <si>
    <t>南安市苏厝小学附属园</t>
  </si>
  <si>
    <t>南安市大演小学附属园</t>
  </si>
  <si>
    <t>码头镇</t>
  </si>
  <si>
    <t>南安市码头镇中心幼儿园</t>
  </si>
  <si>
    <t>南安市码头镇杏东幼儿园</t>
  </si>
  <si>
    <t>南安市码头镇东大幼儿园</t>
  </si>
  <si>
    <t>南安市码头镇金太阳幼儿园</t>
  </si>
  <si>
    <t>南安市码头镇心谷幼儿园</t>
  </si>
  <si>
    <t>南安市码头博文幼儿园</t>
  </si>
  <si>
    <t>南安市码头镇连心幼儿园</t>
  </si>
  <si>
    <t>南安市金吾小学附属园</t>
  </si>
  <si>
    <t>九都镇</t>
  </si>
  <si>
    <t>南安市九都镇中心幼儿园</t>
  </si>
  <si>
    <t>南安市九都第一小学附属园</t>
  </si>
  <si>
    <t>乐峰镇</t>
  </si>
  <si>
    <t>南安市乐峰镇中心幼儿园</t>
  </si>
  <si>
    <t>南安市乐峰镇金苹果幼儿园</t>
  </si>
  <si>
    <t>南安市飞云小学附属园</t>
  </si>
  <si>
    <t>罗东镇</t>
  </si>
  <si>
    <t>南安市罗东镇昌财幼儿园</t>
  </si>
  <si>
    <t>南安市罗东镇金苹果创忆幼儿园</t>
  </si>
  <si>
    <t>南安市罗东海霞幼儿园</t>
  </si>
  <si>
    <t>南安市罗东振兴育民幼儿园</t>
  </si>
  <si>
    <t>南安市罗东镇金苹果佳豪幼儿园</t>
  </si>
  <si>
    <t>南安市罗东镇阳光幼儿园</t>
  </si>
  <si>
    <t>南安市罗东爱伊尔幼儿园</t>
  </si>
  <si>
    <t>南安市罗东宏华幼儿园</t>
  </si>
  <si>
    <t>南安市罗东新明爱伊尔幼儿园</t>
  </si>
  <si>
    <t>南安市罗东悠久幼儿园</t>
  </si>
  <si>
    <t>南安市振兴小学附属园</t>
  </si>
  <si>
    <t>南安市育青小学附属园</t>
  </si>
  <si>
    <t>梅山镇</t>
  </si>
  <si>
    <t>南安市梅山金龙幼儿园</t>
  </si>
  <si>
    <t>南安市梅山中心小学附属园</t>
  </si>
  <si>
    <t>洪濑镇</t>
  </si>
  <si>
    <t>南安市洪濑瑞基幼儿园</t>
  </si>
  <si>
    <t>南安市洪濑镇第二中心幼儿园</t>
  </si>
  <si>
    <t>南安市洪濑镇第一中心幼儿园</t>
  </si>
  <si>
    <t>南安市洪濑佳日幼儿园</t>
  </si>
  <si>
    <t>南安市洪濑镇西林幼儿园</t>
  </si>
  <si>
    <t>南安市洪濑英杰仑幼儿园</t>
  </si>
  <si>
    <t>南安市洪濑镇卓林幼儿园</t>
  </si>
  <si>
    <t>南安市洪濑镇小童星幼儿园</t>
  </si>
  <si>
    <t>南安市洪濑迪佳幼儿园</t>
  </si>
  <si>
    <t>南安市洪濑新瑞基幼儿园</t>
  </si>
  <si>
    <t>南安市洪濑西林美星幼儿园</t>
  </si>
  <si>
    <t>南安市宏翔龙阁湾幼儿园</t>
  </si>
  <si>
    <t>南安市东林小学附属园</t>
  </si>
  <si>
    <t>南安市四都小学附属园</t>
  </si>
  <si>
    <t>洪梅镇</t>
  </si>
  <si>
    <t>南安市洪梅镇中心幼儿园</t>
  </si>
  <si>
    <t>南安市洪梅镇金星幼儿园</t>
  </si>
  <si>
    <t>南安市洪梅镇仁朗幼儿园</t>
  </si>
  <si>
    <t>南安市洪梅瑞峰幼儿园</t>
  </si>
  <si>
    <t>康美镇</t>
  </si>
  <si>
    <t>南安市康美育才幼儿园</t>
  </si>
  <si>
    <t>南安市康美兰田幼儿园</t>
  </si>
  <si>
    <t>南安市康美镇中心幼儿园</t>
  </si>
  <si>
    <t>南安市康美米奇幼儿园有限公司</t>
  </si>
  <si>
    <t>南安市康美第一幼儿园</t>
  </si>
  <si>
    <t>南安市集星小学附属园</t>
  </si>
  <si>
    <t>南安市梅元小学附属园</t>
  </si>
  <si>
    <t>南安市侨乡小学附属园</t>
  </si>
  <si>
    <t>南安市大成小学附属园</t>
  </si>
  <si>
    <t>南安市赤岭小学附属园</t>
  </si>
  <si>
    <t>南安市团结小学附属园</t>
  </si>
  <si>
    <t>南安市东旭小学附属园</t>
  </si>
  <si>
    <t>丰州镇</t>
  </si>
  <si>
    <t>南安市丰州中心幼儿园</t>
  </si>
  <si>
    <t>南安市丰州镇桃源村幼儿园</t>
  </si>
  <si>
    <t>南安市丰州金鸡幼儿园</t>
  </si>
  <si>
    <t>南安市丰州第一幼儿园</t>
  </si>
  <si>
    <t>南安市丰州育英幼儿园</t>
  </si>
  <si>
    <t>南安市丰州新阳光幼儿园</t>
  </si>
  <si>
    <t>霞美镇</t>
  </si>
  <si>
    <t>南安市霞美镇四季康城小金星幼儿园</t>
  </si>
  <si>
    <t>南安市霞美镇埔当云东幼儿园</t>
  </si>
  <si>
    <t>南安市霞美镇鼎呱呱幼儿园</t>
  </si>
  <si>
    <t>南安市霞美新山幼儿园</t>
  </si>
  <si>
    <t>南安市霞美蓝贝贝幼儿园</t>
  </si>
  <si>
    <t>南安市霞美镇东方幼儿园</t>
  </si>
  <si>
    <t>南安市霞美镇中心幼儿园</t>
  </si>
  <si>
    <t>南安市霞美镇山美佃坑幼儿园</t>
  </si>
  <si>
    <t>南安市霞美滨江幼儿园</t>
  </si>
  <si>
    <t>南安市霞美新都城幼儿园</t>
  </si>
  <si>
    <t>南安市霞美康成幼儿园</t>
  </si>
  <si>
    <t>南安市霞美七彩虹幼儿园</t>
  </si>
  <si>
    <t>南安市霞美丽景贝比幼儿园</t>
  </si>
  <si>
    <t>南安市霞美滨江工业区蓝天幼儿园</t>
  </si>
  <si>
    <t>南安市霞美未来之星幼儿园</t>
  </si>
  <si>
    <t>南安市宏翔华创幼儿园</t>
  </si>
  <si>
    <t>南安市德润未来幼儿园有限公司</t>
  </si>
  <si>
    <t>官桥镇</t>
  </si>
  <si>
    <t>南安市官桥镇文广幼儿园</t>
  </si>
  <si>
    <t>南安市官桥镇席里金童幼儿园</t>
  </si>
  <si>
    <t>南安市官桥镇第一中心幼儿园</t>
  </si>
  <si>
    <t>南安市官桥蓝天幼儿园有限公司</t>
  </si>
  <si>
    <t>南安市官桥镇弘农幼儿园</t>
  </si>
  <si>
    <t>南安市官桥五峰幼儿园</t>
  </si>
  <si>
    <t>南安市官桥镇宏育幼儿园</t>
  </si>
  <si>
    <t>南安市官桥镇蓝贝壳幼儿园</t>
  </si>
  <si>
    <t>南安市官桥金星幼儿园</t>
  </si>
  <si>
    <t>南安市西庄幼儿园</t>
  </si>
  <si>
    <t>南安市官桥镇第二幼儿园</t>
  </si>
  <si>
    <t>南安市官桥文华幼儿园有限公司</t>
  </si>
  <si>
    <t>南安市官桥镇梅岭平安幼儿园</t>
  </si>
  <si>
    <t>南安市官桥花生幼儿园有限公司</t>
  </si>
  <si>
    <t>南安市官桥岩前幼儿园</t>
  </si>
  <si>
    <t>南安市官桥迪士堡幼儿园</t>
  </si>
  <si>
    <t>南安市官桥陶之仕幼儿园</t>
  </si>
  <si>
    <t>南安市官桥新蕾幼儿园</t>
  </si>
  <si>
    <t>南安市官桥育贤世纪幼儿园</t>
  </si>
  <si>
    <t>水头镇</t>
  </si>
  <si>
    <t>南安市水头镇星星经典幼儿园</t>
  </si>
  <si>
    <t>南安市水头骏锋东星幼儿园</t>
  </si>
  <si>
    <t>南安市水头镇晶彩幼儿园</t>
  </si>
  <si>
    <t>南安市水头镇中心幼儿园</t>
  </si>
  <si>
    <t>南安市水头滨海幼儿园</t>
  </si>
  <si>
    <t>南安市水头真真幼儿园</t>
  </si>
  <si>
    <t>南安市水头建源幼儿园</t>
  </si>
  <si>
    <t>南安市水头宏恩幼儿园</t>
  </si>
  <si>
    <t>南安市水头镇见贤幼儿园</t>
  </si>
  <si>
    <t>南安市水头镇三翔幼儿园有限公司</t>
  </si>
  <si>
    <t>南安市海联滨海幼儿园有限公司</t>
  </si>
  <si>
    <t>南安市水头大地幼儿园有限公司</t>
  </si>
  <si>
    <r>
      <rPr>
        <sz val="9"/>
        <rFont val="仿宋_GB2312"/>
        <charset val="134"/>
      </rPr>
      <t>南安市水头镇东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幼儿园有限公司</t>
    </r>
  </si>
  <si>
    <t>南安市水头镇卓亚幼儿园</t>
  </si>
  <si>
    <t>南安市水头镇远阳幼儿园</t>
  </si>
  <si>
    <t>南安市水头镇骏锋时代幼儿园有限公司</t>
  </si>
  <si>
    <t>南安市水头镇朴山真真幼儿园</t>
  </si>
  <si>
    <t>南安市海联大地幼儿园</t>
  </si>
  <si>
    <t>南安市水头康店小太阳幼儿园</t>
  </si>
  <si>
    <t>南安市水头菲菲幼儿园</t>
  </si>
  <si>
    <t>南安市水头启蒙幼儿园</t>
  </si>
  <si>
    <t>南安市水头镇第一幼儿园</t>
  </si>
  <si>
    <t>南安市诺丁堡幼儿园</t>
  </si>
  <si>
    <t>南安市水头镇第二幼儿园</t>
  </si>
  <si>
    <t>南安市劳光小学附属园</t>
  </si>
  <si>
    <t>南安市邦岑小学附属园</t>
  </si>
  <si>
    <t>南安市文斗小学附属园</t>
  </si>
  <si>
    <t>石井镇</t>
  </si>
  <si>
    <t>南安市成功中心幼儿园</t>
  </si>
  <si>
    <t>南安市厚德中心幼儿园</t>
  </si>
  <si>
    <t>石井镇溪东幼儿园</t>
  </si>
  <si>
    <r>
      <rPr>
        <sz val="9"/>
        <rFont val="仿宋_GB2312"/>
        <charset val="134"/>
      </rPr>
      <t>南安市石井镇</t>
    </r>
    <r>
      <rPr>
        <sz val="9"/>
        <rFont val="宋体"/>
        <charset val="134"/>
      </rPr>
      <t>淗</t>
    </r>
    <r>
      <rPr>
        <sz val="9"/>
        <rFont val="仿宋_GB2312"/>
        <charset val="134"/>
      </rPr>
      <t>江中心幼儿园</t>
    </r>
  </si>
  <si>
    <t>南安市石井成龙幼儿园</t>
  </si>
  <si>
    <t>南安市石井镇成龙锦安幼儿园</t>
  </si>
  <si>
    <t>南安市石井镇成龙返头幼儿园</t>
  </si>
  <si>
    <t>南安市石井和美幼儿园</t>
  </si>
  <si>
    <t>南安市石井成龙菊江幼儿园</t>
  </si>
  <si>
    <t>南安市宏翔芯谷七星湾幼儿园</t>
  </si>
  <si>
    <t>南安市苏内小学附属园</t>
  </si>
  <si>
    <t>南安市下房小学附属园</t>
  </si>
  <si>
    <t>南安市石井镇第二中心幼儿园</t>
  </si>
  <si>
    <t>南安市院东小学附属园</t>
  </si>
  <si>
    <t>南安市郭前小学附属园</t>
  </si>
  <si>
    <t>南安市景江小学附属园</t>
  </si>
  <si>
    <t>南安市泽潭小学附属园</t>
  </si>
  <si>
    <t>眉山乡</t>
  </si>
  <si>
    <t>南安市眉山乡中心幼儿园</t>
  </si>
  <si>
    <t>南安市高田小学附属园</t>
  </si>
  <si>
    <t>南安市天山小学附属园</t>
  </si>
  <si>
    <t>南安市小眉小学附属园</t>
  </si>
  <si>
    <t>向阳乡</t>
  </si>
  <si>
    <t>南安市向阳乡中心幼儿园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</si>
</sst>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仿宋_GB2312"/>
      <charset val="134"/>
    </font>
    <font>
      <b/>
      <sz val="9"/>
      <name val="仿宋_GB2312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/>
    <xf numFmtId="0" fontId="8" fillId="2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335;&#23433;&#24066;&#31995;&#32479;&#12289;&#26426;&#20851;&#36130;&#21153;&#36164;&#26009;\2026&#24180;&#36130;&#21153;&#31867;&#26448;&#26009;\&#26412;&#32423;\&#24180;&#21021;&#39044;&#31639;\2026&#24180;&#32508;&#21512;&#39044;&#31639;&#34920;&#65288;&#25945;&#32946;&#31995;&#32479;12-17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预算表"/>
      <sheetName val="核对表"/>
      <sheetName val="项目名称取数"/>
      <sheetName val="全要素"/>
      <sheetName val="附件2单位基数表（月）"/>
      <sheetName val="附件2单位基数表（年）"/>
      <sheetName val="附件3离退休人员一次性项目基数表（月）"/>
      <sheetName val="附件3离退休人员一次性项目基数表（年）"/>
      <sheetName val="2026年功能科目"/>
      <sheetName val="2025年三保标识"/>
      <sheetName val="营养改善"/>
      <sheetName val="学前生均"/>
      <sheetName val="免保教费"/>
      <sheetName val="学生资助"/>
      <sheetName val="小学生均"/>
      <sheetName val="初中生均"/>
      <sheetName val="高中生均"/>
      <sheetName val="高中免学费"/>
      <sheetName val="公办中职生均"/>
      <sheetName val="中职免学费"/>
      <sheetName val="班主任"/>
      <sheetName val="炊事员"/>
      <sheetName val="保安工资"/>
      <sheetName val="招生考试"/>
      <sheetName val="中心小学定额公用经费"/>
      <sheetName val="民办退养"/>
      <sheetName val="违计人员"/>
      <sheetName val="学前教育资助"/>
      <sheetName val="特殊教育"/>
      <sheetName val="高三教学辅导"/>
      <sheetName val="代缺"/>
      <sheetName val="特教示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str">
            <v>南安市实验幼儿园</v>
          </cell>
        </row>
        <row r="9">
          <cell r="Q9">
            <v>16.29</v>
          </cell>
        </row>
        <row r="10">
          <cell r="C10" t="str">
            <v>南安市第一幼儿园</v>
          </cell>
        </row>
        <row r="10">
          <cell r="Q10">
            <v>13.05</v>
          </cell>
        </row>
        <row r="11">
          <cell r="C11" t="str">
            <v>南安市第二幼儿园</v>
          </cell>
        </row>
        <row r="11">
          <cell r="Q11">
            <v>14.13</v>
          </cell>
        </row>
        <row r="12">
          <cell r="C12" t="str">
            <v>南安市第三幼儿园</v>
          </cell>
        </row>
        <row r="12">
          <cell r="Q12">
            <v>6.44</v>
          </cell>
        </row>
        <row r="13">
          <cell r="C13" t="str">
            <v>南安市第五幼儿园</v>
          </cell>
        </row>
        <row r="13">
          <cell r="Q13">
            <v>4.28</v>
          </cell>
        </row>
        <row r="14">
          <cell r="C14" t="str">
            <v>源昌实验幼儿园（南安市第六幼儿园）</v>
          </cell>
        </row>
        <row r="14">
          <cell r="Q14">
            <v>2.77</v>
          </cell>
        </row>
        <row r="15">
          <cell r="C15" t="str">
            <v>南安市国专第一幼儿园</v>
          </cell>
        </row>
        <row r="15">
          <cell r="Q15">
            <v>10.67</v>
          </cell>
        </row>
        <row r="16">
          <cell r="C16" t="str">
            <v>南安市国专第二幼儿园</v>
          </cell>
        </row>
        <row r="16">
          <cell r="Q16">
            <v>7.45</v>
          </cell>
        </row>
        <row r="17">
          <cell r="C17" t="str">
            <v>南安市文昌实验幼儿园</v>
          </cell>
        </row>
        <row r="17">
          <cell r="Q17">
            <v>0.96</v>
          </cell>
        </row>
        <row r="18">
          <cell r="C18" t="str">
            <v>南安师范学校附属鹏峰小学附属园</v>
          </cell>
        </row>
        <row r="18">
          <cell r="Q18">
            <v>0.28</v>
          </cell>
        </row>
        <row r="19">
          <cell r="C19" t="str">
            <v>福建省南安师范学校第二附属小学</v>
          </cell>
        </row>
        <row r="19">
          <cell r="Q19">
            <v>0.22</v>
          </cell>
        </row>
        <row r="20">
          <cell r="C20" t="str">
            <v>福建省南安师范学校附属小学</v>
          </cell>
        </row>
        <row r="20">
          <cell r="Q20">
            <v>1.94</v>
          </cell>
        </row>
        <row r="21">
          <cell r="C21" t="str">
            <v>南安市宏翔盛景湾幼儿园</v>
          </cell>
        </row>
        <row r="21">
          <cell r="Q21">
            <v>4.26</v>
          </cell>
        </row>
        <row r="22">
          <cell r="C22" t="str">
            <v>南安市宏翔保利幼儿园</v>
          </cell>
        </row>
        <row r="22">
          <cell r="Q22">
            <v>3.7</v>
          </cell>
        </row>
        <row r="23">
          <cell r="C23" t="str">
            <v>南安市宏翔华创幼儿园</v>
          </cell>
        </row>
        <row r="23">
          <cell r="Q23">
            <v>3.8</v>
          </cell>
        </row>
        <row r="24">
          <cell r="C24" t="str">
            <v>南安市宏翔龙阁湾幼儿园</v>
          </cell>
        </row>
        <row r="24">
          <cell r="Q24">
            <v>3.47</v>
          </cell>
        </row>
        <row r="25">
          <cell r="C25" t="str">
            <v>南安市宏翔芯谷七星湾幼儿园</v>
          </cell>
        </row>
        <row r="25">
          <cell r="Q25">
            <v>1.46</v>
          </cell>
        </row>
        <row r="26">
          <cell r="C26" t="str">
            <v>南安市溪美中心幼儿园</v>
          </cell>
        </row>
        <row r="26">
          <cell r="Q26">
            <v>6.59</v>
          </cell>
        </row>
        <row r="27">
          <cell r="C27" t="str">
            <v>南安市溪美彭美热心幼儿园</v>
          </cell>
        </row>
        <row r="27">
          <cell r="Q27">
            <v>1.18</v>
          </cell>
        </row>
        <row r="28">
          <cell r="C28" t="str">
            <v>南安市溪美环西幼儿园</v>
          </cell>
        </row>
        <row r="28">
          <cell r="Q28">
            <v>0.93</v>
          </cell>
        </row>
        <row r="29">
          <cell r="C29" t="str">
            <v>南安市溪美白沙崎幼儿园</v>
          </cell>
        </row>
        <row r="29">
          <cell r="Q29">
            <v>0.98</v>
          </cell>
        </row>
        <row r="30">
          <cell r="C30" t="str">
            <v>南安市溪美镇山幼儿园</v>
          </cell>
        </row>
        <row r="30">
          <cell r="Q30">
            <v>1.31</v>
          </cell>
        </row>
        <row r="31">
          <cell r="C31" t="str">
            <v>南安市溪美莲塘幼儿园</v>
          </cell>
        </row>
        <row r="31">
          <cell r="Q31">
            <v>1.29</v>
          </cell>
        </row>
        <row r="32">
          <cell r="C32" t="str">
            <v>南安市溪美街道小金星幼儿园有限公司</v>
          </cell>
        </row>
        <row r="32">
          <cell r="Q32">
            <v>1.07</v>
          </cell>
        </row>
        <row r="33">
          <cell r="C33" t="str">
            <v>南安市溪美开新幼儿园有限公司</v>
          </cell>
        </row>
        <row r="33">
          <cell r="Q33">
            <v>1.4</v>
          </cell>
        </row>
        <row r="34">
          <cell r="C34" t="str">
            <v>南安市溪美乐迪幼儿园</v>
          </cell>
        </row>
        <row r="34">
          <cell r="Q34">
            <v>1.31</v>
          </cell>
        </row>
        <row r="35">
          <cell r="C35" t="str">
            <v>南安市溪美街道爱心银座幼儿园</v>
          </cell>
        </row>
        <row r="35">
          <cell r="Q35">
            <v>2.95</v>
          </cell>
        </row>
        <row r="36">
          <cell r="C36" t="str">
            <v>南安市柳城榕桥幼儿园</v>
          </cell>
        </row>
        <row r="36">
          <cell r="Q36">
            <v>2.85</v>
          </cell>
        </row>
        <row r="37">
          <cell r="C37" t="str">
            <v>南安市柳城育才幼儿园</v>
          </cell>
        </row>
        <row r="37">
          <cell r="Q37">
            <v>0.6</v>
          </cell>
        </row>
        <row r="38">
          <cell r="C38" t="str">
            <v>南安市柳城霞东幼儿园</v>
          </cell>
        </row>
        <row r="38">
          <cell r="Q38">
            <v>1.81</v>
          </cell>
        </row>
        <row r="39">
          <cell r="C39" t="str">
            <v>南安市柳城井园幼儿园</v>
          </cell>
        </row>
        <row r="39">
          <cell r="Q39">
            <v>1.13</v>
          </cell>
        </row>
        <row r="40">
          <cell r="C40" t="str">
            <v>南安市柳城柳丰幼儿园</v>
          </cell>
        </row>
        <row r="40">
          <cell r="Q40">
            <v>1.08</v>
          </cell>
        </row>
        <row r="41">
          <cell r="C41" t="str">
            <v>南安市柳城祥堂星星幼儿园</v>
          </cell>
        </row>
        <row r="41">
          <cell r="Q41">
            <v>1.64</v>
          </cell>
        </row>
        <row r="42">
          <cell r="C42" t="str">
            <v>南安市柳城德林幼儿园</v>
          </cell>
        </row>
        <row r="42">
          <cell r="Q42">
            <v>1.99</v>
          </cell>
        </row>
        <row r="43">
          <cell r="C43" t="str">
            <v>南安市柳城剑桥幼儿园</v>
          </cell>
        </row>
        <row r="43">
          <cell r="Q43">
            <v>1.26</v>
          </cell>
        </row>
        <row r="44">
          <cell r="C44" t="str">
            <v>南安市米妮幼儿园</v>
          </cell>
        </row>
        <row r="44">
          <cell r="Q44">
            <v>0.55</v>
          </cell>
        </row>
        <row r="45">
          <cell r="C45" t="str">
            <v>南安市西溪半岛小金星幼儿园有限公司</v>
          </cell>
        </row>
        <row r="45">
          <cell r="Q45">
            <v>0.6</v>
          </cell>
        </row>
        <row r="46">
          <cell r="C46" t="str">
            <v>南安市柳城中心小学附属园</v>
          </cell>
        </row>
        <row r="46">
          <cell r="Q46">
            <v>0.18</v>
          </cell>
        </row>
        <row r="47">
          <cell r="C47" t="str">
            <v>南安市三堡小学附属园</v>
          </cell>
        </row>
        <row r="47">
          <cell r="Q47">
            <v>0.2</v>
          </cell>
        </row>
        <row r="48">
          <cell r="C48" t="str">
            <v>南安市美林中心幼儿园</v>
          </cell>
        </row>
        <row r="48">
          <cell r="Q48">
            <v>4.96</v>
          </cell>
        </row>
        <row r="49">
          <cell r="C49" t="str">
            <v>南安市美林溪州幼儿园</v>
          </cell>
        </row>
        <row r="49">
          <cell r="Q49">
            <v>0.73</v>
          </cell>
        </row>
        <row r="50">
          <cell r="C50" t="str">
            <v>南安市美林伟才幼儿园</v>
          </cell>
        </row>
        <row r="50">
          <cell r="Q50">
            <v>0.81</v>
          </cell>
        </row>
        <row r="51">
          <cell r="C51" t="str">
            <v>南安市美林子韬幼儿园</v>
          </cell>
        </row>
        <row r="51">
          <cell r="Q51">
            <v>3.02</v>
          </cell>
        </row>
        <row r="52">
          <cell r="C52" t="str">
            <v>南安市美林西洋美幼儿园</v>
          </cell>
        </row>
        <row r="52">
          <cell r="Q52">
            <v>2.14</v>
          </cell>
        </row>
        <row r="53">
          <cell r="C53" t="str">
            <v>南安市美林阳光幼儿园</v>
          </cell>
        </row>
        <row r="53">
          <cell r="Q53">
            <v>1.51</v>
          </cell>
        </row>
        <row r="54">
          <cell r="C54" t="str">
            <v>南安市美林玉叶真真幼儿园</v>
          </cell>
        </row>
        <row r="54">
          <cell r="Q54">
            <v>1.61</v>
          </cell>
        </row>
        <row r="55">
          <cell r="C55" t="str">
            <v>南安市美林宏育幼儿园</v>
          </cell>
        </row>
        <row r="55">
          <cell r="Q55">
            <v>0.98</v>
          </cell>
        </row>
        <row r="56">
          <cell r="C56" t="str">
            <v>南安市美林梅亭裕贝尔幼儿园</v>
          </cell>
        </row>
        <row r="56">
          <cell r="Q56">
            <v>0.81</v>
          </cell>
        </row>
        <row r="57">
          <cell r="C57" t="str">
            <v>南安市圣大幼儿园有限责任公司</v>
          </cell>
        </row>
        <row r="57">
          <cell r="Q57">
            <v>0.96</v>
          </cell>
        </row>
        <row r="58">
          <cell r="C58" t="str">
            <v>南安市美林街道金星星幼儿园</v>
          </cell>
        </row>
        <row r="58">
          <cell r="Q58">
            <v>0.73</v>
          </cell>
        </row>
        <row r="59">
          <cell r="C59" t="str">
            <v>南安市美林四季幼儿园</v>
          </cell>
        </row>
        <row r="59">
          <cell r="Q59">
            <v>1.49</v>
          </cell>
        </row>
        <row r="60">
          <cell r="C60" t="str">
            <v>南安市美林博艺幼儿园</v>
          </cell>
        </row>
        <row r="60">
          <cell r="Q60">
            <v>2.34</v>
          </cell>
        </row>
        <row r="61">
          <cell r="C61" t="str">
            <v>南安市美林爱心幼儿园</v>
          </cell>
        </row>
        <row r="61">
          <cell r="Q61">
            <v>1.29</v>
          </cell>
        </row>
        <row r="62">
          <cell r="C62" t="str">
            <v>南安市省新童欣幼儿园</v>
          </cell>
        </row>
        <row r="62">
          <cell r="Q62">
            <v>3.81</v>
          </cell>
        </row>
        <row r="63">
          <cell r="C63" t="str">
            <v>中国人民解放军73141部队机关幼儿园</v>
          </cell>
        </row>
        <row r="63">
          <cell r="Q63">
            <v>0.28</v>
          </cell>
        </row>
        <row r="64">
          <cell r="C64" t="str">
            <v>南安市省新第一中心幼儿园</v>
          </cell>
        </row>
        <row r="64">
          <cell r="Q64">
            <v>3.53</v>
          </cell>
        </row>
        <row r="65">
          <cell r="C65" t="str">
            <v>南安市省新南厅童欣幼儿园</v>
          </cell>
        </row>
        <row r="65">
          <cell r="Q65">
            <v>3.95</v>
          </cell>
        </row>
        <row r="66">
          <cell r="C66" t="str">
            <v>南安市省新圣恩幼儿园</v>
          </cell>
        </row>
        <row r="66">
          <cell r="Q66">
            <v>0.91</v>
          </cell>
        </row>
        <row r="67">
          <cell r="C67" t="str">
            <v>南安市满山红小学附属园</v>
          </cell>
        </row>
        <row r="67">
          <cell r="Q67">
            <v>0.33</v>
          </cell>
        </row>
        <row r="68">
          <cell r="C68" t="str">
            <v>南安市仑苍镇辉煌童馨幼儿园</v>
          </cell>
        </row>
        <row r="68">
          <cell r="Q68">
            <v>0.91</v>
          </cell>
        </row>
        <row r="69">
          <cell r="C69" t="str">
            <v>南安市仑苍蓝天美宇幼儿园</v>
          </cell>
        </row>
        <row r="69">
          <cell r="Q69">
            <v>1.13</v>
          </cell>
        </row>
        <row r="70">
          <cell r="C70" t="str">
            <v>南安市仑苍青华幼儿园</v>
          </cell>
        </row>
        <row r="70">
          <cell r="Q70">
            <v>2.02</v>
          </cell>
        </row>
        <row r="71">
          <cell r="C71" t="str">
            <v>南安市仑苍大宇小明星幼儿园</v>
          </cell>
        </row>
        <row r="71">
          <cell r="Q71">
            <v>0.58</v>
          </cell>
        </row>
        <row r="72">
          <cell r="C72" t="str">
            <v>南安市仑苍天悦幼儿园有限公司</v>
          </cell>
        </row>
        <row r="72">
          <cell r="Q72">
            <v>2.14</v>
          </cell>
        </row>
        <row r="73">
          <cell r="C73" t="str">
            <v>南安市仑苍镇中心幼儿园</v>
          </cell>
        </row>
        <row r="73">
          <cell r="Q73">
            <v>3.47</v>
          </cell>
        </row>
        <row r="74">
          <cell r="C74" t="str">
            <v>南安市仑苍镇园美爱心幼儿园</v>
          </cell>
        </row>
        <row r="74">
          <cell r="Q74">
            <v>0.98</v>
          </cell>
        </row>
        <row r="75">
          <cell r="C75" t="str">
            <v>南安市仑苍镇骏锋园美渡幼儿园</v>
          </cell>
        </row>
        <row r="75">
          <cell r="Q75">
            <v>2.34</v>
          </cell>
        </row>
        <row r="76">
          <cell r="C76" t="str">
            <v>南安市仑苍贝恩幼儿园</v>
          </cell>
        </row>
        <row r="76">
          <cell r="Q76">
            <v>3.15</v>
          </cell>
        </row>
        <row r="77">
          <cell r="C77" t="str">
            <v>南安市仑苍优贝儿幼儿园</v>
          </cell>
        </row>
        <row r="77">
          <cell r="Q77">
            <v>1.71</v>
          </cell>
        </row>
        <row r="78">
          <cell r="C78" t="str">
            <v>南安市东田桃源新阳光幼儿园</v>
          </cell>
        </row>
        <row r="78">
          <cell r="Q78">
            <v>0.86</v>
          </cell>
        </row>
        <row r="79">
          <cell r="C79" t="str">
            <v>南安市东田镇中心幼儿园</v>
          </cell>
        </row>
        <row r="79">
          <cell r="Q79">
            <v>1.81</v>
          </cell>
        </row>
        <row r="80">
          <cell r="C80" t="str">
            <v>南安市东田闽发幼儿园</v>
          </cell>
        </row>
        <row r="80">
          <cell r="Q80">
            <v>1.28</v>
          </cell>
        </row>
        <row r="81">
          <cell r="C81" t="str">
            <v>南安市东田镇红蜻蜓幼儿园</v>
          </cell>
        </row>
        <row r="81">
          <cell r="Q81">
            <v>1.01</v>
          </cell>
        </row>
        <row r="82">
          <cell r="C82" t="str">
            <v>南安市东田镇蓝溪新阳光幼儿园</v>
          </cell>
        </row>
        <row r="82">
          <cell r="Q82">
            <v>1.66</v>
          </cell>
        </row>
        <row r="83">
          <cell r="C83" t="str">
            <v>南安市桃园小学附属园</v>
          </cell>
        </row>
        <row r="83">
          <cell r="Q83">
            <v>0.3</v>
          </cell>
        </row>
        <row r="84">
          <cell r="C84" t="str">
            <v>南安市彭溪小学附属园</v>
          </cell>
        </row>
        <row r="84">
          <cell r="Q84">
            <v>0.18</v>
          </cell>
        </row>
        <row r="85">
          <cell r="C85" t="str">
            <v>南安市美洋小学附属园</v>
          </cell>
        </row>
        <row r="85">
          <cell r="Q85">
            <v>0.03</v>
          </cell>
        </row>
        <row r="86">
          <cell r="C86" t="str">
            <v>南安市岐山小学附属园</v>
          </cell>
        </row>
        <row r="86">
          <cell r="Q86">
            <v>0.18</v>
          </cell>
        </row>
        <row r="87">
          <cell r="C87" t="str">
            <v>南安市山西小学附属园</v>
          </cell>
        </row>
        <row r="87">
          <cell r="Q87">
            <v>0.28</v>
          </cell>
        </row>
        <row r="88">
          <cell r="C88" t="str">
            <v>南安市英都镇中心幼儿园</v>
          </cell>
        </row>
        <row r="88">
          <cell r="Q88">
            <v>5.26</v>
          </cell>
        </row>
        <row r="89">
          <cell r="C89" t="str">
            <v>南安市英都镇民山童馨幼儿园</v>
          </cell>
        </row>
        <row r="89">
          <cell r="Q89">
            <v>1.06</v>
          </cell>
        </row>
        <row r="90">
          <cell r="C90" t="str">
            <v>南安市英都镇霞溪贝恩幼儿园</v>
          </cell>
        </row>
        <row r="90">
          <cell r="Q90">
            <v>1.31</v>
          </cell>
        </row>
        <row r="91">
          <cell r="C91" t="str">
            <v>南安市英都镇巧贝儿幼儿园</v>
          </cell>
        </row>
        <row r="91">
          <cell r="Q91">
            <v>0.71</v>
          </cell>
        </row>
        <row r="92">
          <cell r="C92" t="str">
            <v>南安市英都中心小学附属园</v>
          </cell>
        </row>
        <row r="92">
          <cell r="Q92">
            <v>0.6</v>
          </cell>
        </row>
        <row r="93">
          <cell r="C93" t="str">
            <v>南安市良山小学附属园</v>
          </cell>
        </row>
        <row r="93">
          <cell r="Q93">
            <v>0.18</v>
          </cell>
        </row>
        <row r="94">
          <cell r="C94" t="str">
            <v>南安市西峰小学附属园</v>
          </cell>
        </row>
        <row r="94">
          <cell r="Q94">
            <v>0.2</v>
          </cell>
        </row>
        <row r="95">
          <cell r="C95" t="str">
            <v>南安市翔云镇中心幼儿园</v>
          </cell>
        </row>
        <row r="95">
          <cell r="Q95">
            <v>1.25</v>
          </cell>
        </row>
        <row r="96">
          <cell r="C96" t="str">
            <v>南安市翔山小学附属园</v>
          </cell>
        </row>
        <row r="96">
          <cell r="Q96">
            <v>0.15</v>
          </cell>
        </row>
        <row r="97">
          <cell r="C97" t="str">
            <v>南安市金淘镇侨峰真真幼儿园</v>
          </cell>
        </row>
        <row r="97">
          <cell r="Q97">
            <v>1.08</v>
          </cell>
        </row>
        <row r="98">
          <cell r="C98" t="str">
            <v>南安市金淘伟才幼儿园</v>
          </cell>
        </row>
        <row r="98">
          <cell r="Q98">
            <v>0.58</v>
          </cell>
        </row>
        <row r="99">
          <cell r="C99" t="str">
            <v>南安市金淘陶铸幼儿园</v>
          </cell>
        </row>
        <row r="99">
          <cell r="Q99">
            <v>0.71</v>
          </cell>
        </row>
        <row r="100">
          <cell r="C100" t="str">
            <v>南安市金淘悠久幼儿园</v>
          </cell>
        </row>
        <row r="100">
          <cell r="Q100">
            <v>1.66</v>
          </cell>
        </row>
        <row r="101">
          <cell r="C101" t="str">
            <v>金淘民安幼儿园</v>
          </cell>
        </row>
        <row r="101">
          <cell r="Q101">
            <v>1.31</v>
          </cell>
        </row>
        <row r="102">
          <cell r="C102" t="str">
            <v>南安市金淘贝乐尔幼儿园</v>
          </cell>
        </row>
        <row r="102">
          <cell r="Q102">
            <v>0.88</v>
          </cell>
        </row>
        <row r="103">
          <cell r="C103" t="str">
            <v>南安市金淘博文幼儿园</v>
          </cell>
        </row>
        <row r="103">
          <cell r="Q103">
            <v>2.9</v>
          </cell>
        </row>
        <row r="104">
          <cell r="C104" t="str">
            <v>南安市金淘第一幼儿园</v>
          </cell>
        </row>
        <row r="104">
          <cell r="Q104">
            <v>1.6</v>
          </cell>
        </row>
        <row r="105">
          <cell r="C105" t="str">
            <v>南安市金淘第二幼儿园</v>
          </cell>
        </row>
        <row r="105">
          <cell r="Q105">
            <v>1.79</v>
          </cell>
        </row>
        <row r="106">
          <cell r="C106" t="str">
            <v>南安市甄陶小学附属园</v>
          </cell>
        </row>
        <row r="106">
          <cell r="Q106">
            <v>0.22</v>
          </cell>
        </row>
        <row r="107">
          <cell r="C107" t="str">
            <v>南安市深辉小学附属园</v>
          </cell>
        </row>
        <row r="107">
          <cell r="Q107">
            <v>0.14</v>
          </cell>
        </row>
        <row r="108">
          <cell r="C108" t="str">
            <v>南安市钱山小学附属园</v>
          </cell>
        </row>
        <row r="108">
          <cell r="Q108">
            <v>0.04</v>
          </cell>
        </row>
        <row r="109">
          <cell r="C109" t="str">
            <v>南安市诗山镇第一中心幼儿园</v>
          </cell>
        </row>
        <row r="109">
          <cell r="Q109">
            <v>2.47</v>
          </cell>
        </row>
        <row r="110">
          <cell r="C110" t="str">
            <v>南安市诗山镇第二中心幼儿园</v>
          </cell>
        </row>
        <row r="110">
          <cell r="Q110">
            <v>2.97</v>
          </cell>
        </row>
        <row r="111">
          <cell r="C111" t="str">
            <v>南安市前山小学附属园</v>
          </cell>
        </row>
        <row r="111">
          <cell r="Q111">
            <v>0.12</v>
          </cell>
        </row>
        <row r="112">
          <cell r="C112" t="str">
            <v>南安市鳌峰小学附属园</v>
          </cell>
        </row>
        <row r="112">
          <cell r="Q112">
            <v>0.08</v>
          </cell>
        </row>
        <row r="113">
          <cell r="C113" t="str">
            <v>南安市霞锦小学附属园</v>
          </cell>
        </row>
        <row r="113">
          <cell r="Q113">
            <v>0.76</v>
          </cell>
        </row>
        <row r="114">
          <cell r="C114" t="str">
            <v>南安市西上小学附属园</v>
          </cell>
        </row>
        <row r="114">
          <cell r="Q114">
            <v>0.33</v>
          </cell>
        </row>
        <row r="115">
          <cell r="C115" t="str">
            <v>南安市凤坡小学附属园</v>
          </cell>
        </row>
        <row r="115">
          <cell r="Q115">
            <v>0.5</v>
          </cell>
        </row>
        <row r="116">
          <cell r="C116" t="str">
            <v>南安市钱塘小学附属园</v>
          </cell>
        </row>
        <row r="116">
          <cell r="Q116">
            <v>0.1</v>
          </cell>
        </row>
        <row r="117">
          <cell r="C117" t="str">
            <v>南安市诗门小学附属园</v>
          </cell>
        </row>
        <row r="117">
          <cell r="Q117">
            <v>1.81</v>
          </cell>
        </row>
        <row r="118">
          <cell r="C118" t="str">
            <v>南安市诗溪小学附属园</v>
          </cell>
        </row>
        <row r="118">
          <cell r="Q118">
            <v>1.11</v>
          </cell>
        </row>
        <row r="119">
          <cell r="C119" t="str">
            <v>南安市诗山社坛小学附属园</v>
          </cell>
        </row>
        <row r="119">
          <cell r="Q119">
            <v>0.76</v>
          </cell>
        </row>
        <row r="120">
          <cell r="C120" t="str">
            <v>南安市蓬华镇蓬岛中心幼儿园</v>
          </cell>
        </row>
        <row r="120">
          <cell r="Q120">
            <v>1.01</v>
          </cell>
        </row>
        <row r="121">
          <cell r="C121" t="str">
            <v>南安市蓬华镇华美中心幼儿园</v>
          </cell>
        </row>
        <row r="121">
          <cell r="Q121">
            <v>0.62</v>
          </cell>
        </row>
        <row r="122">
          <cell r="C122" t="str">
            <v>南安市苏厝小学附属园</v>
          </cell>
        </row>
        <row r="122">
          <cell r="Q122">
            <v>0.15</v>
          </cell>
        </row>
        <row r="123">
          <cell r="C123" t="str">
            <v>南安市大演小学附属园</v>
          </cell>
        </row>
        <row r="123">
          <cell r="Q123">
            <v>0.12</v>
          </cell>
        </row>
        <row r="124">
          <cell r="C124" t="str">
            <v>南安市码头镇中心幼儿园</v>
          </cell>
        </row>
        <row r="124">
          <cell r="Q124">
            <v>2.83</v>
          </cell>
        </row>
        <row r="125">
          <cell r="C125" t="str">
            <v>南安市码头镇杏东幼儿园</v>
          </cell>
        </row>
        <row r="125">
          <cell r="Q125">
            <v>0.33</v>
          </cell>
        </row>
        <row r="126">
          <cell r="C126" t="str">
            <v>南安市码头镇东大幼儿园</v>
          </cell>
        </row>
        <row r="126">
          <cell r="Q126">
            <v>0.33</v>
          </cell>
        </row>
        <row r="127">
          <cell r="C127" t="str">
            <v>南安市码头镇金太阳幼儿园</v>
          </cell>
        </row>
        <row r="127">
          <cell r="Q127">
            <v>0.38</v>
          </cell>
        </row>
        <row r="128">
          <cell r="C128" t="str">
            <v>南安市码头镇心谷幼儿园</v>
          </cell>
        </row>
        <row r="128">
          <cell r="Q128">
            <v>0.48</v>
          </cell>
        </row>
        <row r="129">
          <cell r="C129" t="str">
            <v>南安市码头博文幼儿园</v>
          </cell>
        </row>
        <row r="129">
          <cell r="Q129">
            <v>2.29</v>
          </cell>
        </row>
        <row r="130">
          <cell r="C130" t="str">
            <v>南安市码头镇连心幼儿园</v>
          </cell>
        </row>
        <row r="130">
          <cell r="Q130">
            <v>0.4</v>
          </cell>
        </row>
        <row r="131">
          <cell r="C131" t="str">
            <v>南安市金吾小学附属园</v>
          </cell>
        </row>
        <row r="131">
          <cell r="Q131">
            <v>1.06</v>
          </cell>
        </row>
        <row r="132">
          <cell r="C132" t="str">
            <v>南安市九都镇中心幼儿园</v>
          </cell>
        </row>
        <row r="132">
          <cell r="Q132">
            <v>1.77</v>
          </cell>
        </row>
        <row r="133">
          <cell r="C133" t="str">
            <v>南安市九都第一小学附属园</v>
          </cell>
        </row>
        <row r="133">
          <cell r="Q133">
            <v>0.66</v>
          </cell>
        </row>
        <row r="134">
          <cell r="C134" t="str">
            <v>南安市乐峰镇中心幼儿园</v>
          </cell>
        </row>
        <row r="134">
          <cell r="Q134">
            <v>2.35</v>
          </cell>
        </row>
        <row r="135">
          <cell r="C135" t="str">
            <v>南安市乐峰镇金苹果幼儿园</v>
          </cell>
        </row>
        <row r="135">
          <cell r="Q135">
            <v>1.23</v>
          </cell>
        </row>
        <row r="136">
          <cell r="C136" t="str">
            <v>南安市飞云小学附属园</v>
          </cell>
        </row>
        <row r="136">
          <cell r="Q136">
            <v>0.2</v>
          </cell>
        </row>
        <row r="137">
          <cell r="C137" t="str">
            <v>南安市罗东镇昌财幼儿园</v>
          </cell>
        </row>
        <row r="137">
          <cell r="Q137">
            <v>5.69</v>
          </cell>
        </row>
        <row r="138">
          <cell r="C138" t="str">
            <v>南安市罗东镇金苹果创忆幼儿园</v>
          </cell>
        </row>
        <row r="138">
          <cell r="Q138">
            <v>0.88</v>
          </cell>
        </row>
        <row r="139">
          <cell r="C139" t="str">
            <v>南安市罗东海霞幼儿园</v>
          </cell>
        </row>
        <row r="139">
          <cell r="Q139">
            <v>1.19</v>
          </cell>
        </row>
        <row r="140">
          <cell r="C140" t="str">
            <v>南安市罗东振兴育民幼儿园</v>
          </cell>
        </row>
        <row r="140">
          <cell r="Q140">
            <v>1.18</v>
          </cell>
        </row>
        <row r="141">
          <cell r="C141" t="str">
            <v>南安市罗东镇金苹果佳豪幼儿园</v>
          </cell>
        </row>
        <row r="141">
          <cell r="Q141">
            <v>1.11</v>
          </cell>
        </row>
        <row r="142">
          <cell r="C142" t="str">
            <v>南安市罗东镇阳光幼儿园</v>
          </cell>
        </row>
        <row r="142">
          <cell r="Q142">
            <v>1.08</v>
          </cell>
        </row>
        <row r="143">
          <cell r="C143" t="str">
            <v>南安市罗东爱伊尔幼儿园</v>
          </cell>
        </row>
        <row r="143">
          <cell r="Q143">
            <v>0.68</v>
          </cell>
        </row>
        <row r="144">
          <cell r="C144" t="str">
            <v>南安市罗东宏华幼儿园</v>
          </cell>
        </row>
        <row r="144">
          <cell r="Q144">
            <v>0.35</v>
          </cell>
        </row>
        <row r="145">
          <cell r="C145" t="str">
            <v>南安市罗东新明爱伊尔幼儿园</v>
          </cell>
        </row>
        <row r="145">
          <cell r="Q145">
            <v>0.45</v>
          </cell>
        </row>
        <row r="146">
          <cell r="C146" t="str">
            <v>南安市罗东悠久幼儿园</v>
          </cell>
        </row>
        <row r="146">
          <cell r="Q146">
            <v>1.11</v>
          </cell>
        </row>
        <row r="147">
          <cell r="C147" t="str">
            <v>南安市振兴小学附属园</v>
          </cell>
        </row>
        <row r="147">
          <cell r="Q147">
            <v>0.23</v>
          </cell>
        </row>
        <row r="148">
          <cell r="C148" t="str">
            <v>南安市育青小学附属园</v>
          </cell>
        </row>
        <row r="148">
          <cell r="Q148">
            <v>0.5</v>
          </cell>
        </row>
        <row r="149">
          <cell r="C149" t="str">
            <v>南安市梅山金龙幼儿园</v>
          </cell>
        </row>
        <row r="149">
          <cell r="Q149">
            <v>0.93</v>
          </cell>
        </row>
        <row r="150">
          <cell r="C150" t="str">
            <v>南安市梅山中心小学附属园</v>
          </cell>
        </row>
        <row r="150">
          <cell r="Q150">
            <v>2.52</v>
          </cell>
        </row>
        <row r="151">
          <cell r="C151" t="str">
            <v>南安市洪濑瑞基幼儿园</v>
          </cell>
        </row>
        <row r="151">
          <cell r="Q151">
            <v>1.39</v>
          </cell>
        </row>
        <row r="152">
          <cell r="C152" t="str">
            <v>南安市洪濑镇第二中心幼儿园</v>
          </cell>
        </row>
        <row r="152">
          <cell r="Q152">
            <v>2.77</v>
          </cell>
        </row>
        <row r="153">
          <cell r="C153" t="str">
            <v>南安市洪濑镇第一中心幼儿园</v>
          </cell>
        </row>
        <row r="153">
          <cell r="Q153">
            <v>0.93</v>
          </cell>
        </row>
        <row r="154">
          <cell r="C154" t="str">
            <v>南安市洪濑佳日幼儿园</v>
          </cell>
        </row>
        <row r="154">
          <cell r="Q154">
            <v>0.6</v>
          </cell>
        </row>
        <row r="155">
          <cell r="C155" t="str">
            <v>南安市洪濑镇西林幼儿园</v>
          </cell>
        </row>
        <row r="155">
          <cell r="Q155">
            <v>2.11</v>
          </cell>
        </row>
        <row r="156">
          <cell r="C156" t="str">
            <v>南安市洪濑英杰仑幼儿园</v>
          </cell>
        </row>
        <row r="156">
          <cell r="Q156">
            <v>3.53</v>
          </cell>
        </row>
        <row r="157">
          <cell r="C157" t="str">
            <v>南安市洪濑镇卓林幼儿园</v>
          </cell>
        </row>
        <row r="157">
          <cell r="Q157">
            <v>1.16</v>
          </cell>
        </row>
        <row r="158">
          <cell r="C158" t="str">
            <v>南安市洪濑镇小童星幼儿园</v>
          </cell>
        </row>
        <row r="158">
          <cell r="Q158">
            <v>0.68</v>
          </cell>
        </row>
        <row r="159">
          <cell r="C159" t="str">
            <v>南安市洪濑迪佳幼儿园</v>
          </cell>
        </row>
        <row r="159">
          <cell r="Q159">
            <v>0.33</v>
          </cell>
        </row>
        <row r="160">
          <cell r="C160" t="str">
            <v>南安市洪濑新瑞基幼儿园</v>
          </cell>
        </row>
        <row r="160">
          <cell r="Q160">
            <v>1.18</v>
          </cell>
        </row>
        <row r="161">
          <cell r="C161" t="str">
            <v>南安市洪濑西林美星幼儿园</v>
          </cell>
        </row>
        <row r="161">
          <cell r="Q161">
            <v>0.66</v>
          </cell>
        </row>
        <row r="162">
          <cell r="C162" t="str">
            <v>南安市东林小学附属园</v>
          </cell>
        </row>
        <row r="162">
          <cell r="Q162">
            <v>0.81</v>
          </cell>
        </row>
        <row r="163">
          <cell r="C163" t="str">
            <v>南安市四都小学附属园</v>
          </cell>
        </row>
        <row r="163">
          <cell r="Q163">
            <v>0.5</v>
          </cell>
        </row>
        <row r="164">
          <cell r="C164" t="str">
            <v>南安市洪梅镇中心幼儿园</v>
          </cell>
        </row>
        <row r="164">
          <cell r="Q164">
            <v>2.47</v>
          </cell>
        </row>
        <row r="165">
          <cell r="C165" t="str">
            <v>南安市洪梅镇金星幼儿园</v>
          </cell>
        </row>
        <row r="165">
          <cell r="Q165">
            <v>0.55</v>
          </cell>
        </row>
        <row r="166">
          <cell r="C166" t="str">
            <v>南安市洪梅镇仁朗幼儿园</v>
          </cell>
        </row>
        <row r="166">
          <cell r="Q166">
            <v>1.41</v>
          </cell>
        </row>
        <row r="167">
          <cell r="C167" t="str">
            <v>南安市洪梅瑞峰幼儿园</v>
          </cell>
        </row>
        <row r="167">
          <cell r="Q167">
            <v>0.76</v>
          </cell>
        </row>
        <row r="168">
          <cell r="C168" t="str">
            <v>南安市康美育才幼儿园</v>
          </cell>
        </row>
        <row r="168">
          <cell r="Q168">
            <v>0.55</v>
          </cell>
        </row>
        <row r="169">
          <cell r="C169" t="str">
            <v>南安市康美兰田幼儿园</v>
          </cell>
        </row>
        <row r="169">
          <cell r="Q169">
            <v>1.76</v>
          </cell>
        </row>
        <row r="170">
          <cell r="C170" t="str">
            <v>南安市康美镇中心幼儿园</v>
          </cell>
        </row>
        <row r="170">
          <cell r="Q170">
            <v>2.29</v>
          </cell>
        </row>
        <row r="171">
          <cell r="C171" t="str">
            <v>南安市康美米奇幼儿园有限公司</v>
          </cell>
        </row>
        <row r="171">
          <cell r="Q171">
            <v>3.74</v>
          </cell>
        </row>
        <row r="172">
          <cell r="C172" t="str">
            <v>南安市康美第一幼儿园</v>
          </cell>
        </row>
        <row r="172">
          <cell r="Q172">
            <v>0.89</v>
          </cell>
        </row>
        <row r="173">
          <cell r="C173" t="str">
            <v>南安市集星小学附属园</v>
          </cell>
        </row>
        <row r="173">
          <cell r="Q173">
            <v>0.48</v>
          </cell>
        </row>
        <row r="174">
          <cell r="C174" t="str">
            <v>南安市梅元小学附属园</v>
          </cell>
        </row>
        <row r="174">
          <cell r="Q174">
            <v>0.43</v>
          </cell>
        </row>
        <row r="175">
          <cell r="C175" t="str">
            <v>南安市侨乡小学附属园</v>
          </cell>
        </row>
        <row r="175">
          <cell r="Q175">
            <v>0.23</v>
          </cell>
        </row>
        <row r="176">
          <cell r="C176" t="str">
            <v>南安市大成小学附属园</v>
          </cell>
        </row>
        <row r="176">
          <cell r="Q176">
            <v>0.48</v>
          </cell>
        </row>
        <row r="177">
          <cell r="C177" t="str">
            <v>南安市赤岭小学附属园</v>
          </cell>
        </row>
        <row r="177">
          <cell r="Q177">
            <v>0.3</v>
          </cell>
        </row>
        <row r="178">
          <cell r="C178" t="str">
            <v>南安市团结小学附属园</v>
          </cell>
        </row>
        <row r="178">
          <cell r="Q178">
            <v>0.81</v>
          </cell>
        </row>
        <row r="179">
          <cell r="C179" t="str">
            <v>南安市东旭小学附属园</v>
          </cell>
        </row>
        <row r="179">
          <cell r="Q179">
            <v>0.78</v>
          </cell>
        </row>
        <row r="180">
          <cell r="C180" t="str">
            <v>南安市丰州中心幼儿园</v>
          </cell>
        </row>
        <row r="180">
          <cell r="Q180">
            <v>5.81</v>
          </cell>
        </row>
        <row r="181">
          <cell r="C181" t="str">
            <v>南安市丰州镇桃源村幼儿园</v>
          </cell>
        </row>
        <row r="181">
          <cell r="Q181">
            <v>0.83</v>
          </cell>
        </row>
        <row r="182">
          <cell r="C182" t="str">
            <v>南安市丰州金鸡幼儿园</v>
          </cell>
        </row>
        <row r="182">
          <cell r="Q182">
            <v>0.98</v>
          </cell>
        </row>
        <row r="183">
          <cell r="C183" t="str">
            <v>南安市丰州第一幼儿园</v>
          </cell>
        </row>
        <row r="183">
          <cell r="Q183">
            <v>3.5</v>
          </cell>
        </row>
        <row r="184">
          <cell r="C184" t="str">
            <v>南安市丰州育英幼儿园</v>
          </cell>
        </row>
        <row r="184">
          <cell r="Q184">
            <v>0.53</v>
          </cell>
        </row>
        <row r="185">
          <cell r="C185" t="str">
            <v>南安市丰州新阳光幼儿园</v>
          </cell>
        </row>
        <row r="185">
          <cell r="Q185">
            <v>1.36</v>
          </cell>
        </row>
        <row r="186">
          <cell r="C186" t="str">
            <v>南安市霞美镇四季康城小金星幼儿园</v>
          </cell>
        </row>
        <row r="186">
          <cell r="Q186">
            <v>0.92</v>
          </cell>
        </row>
        <row r="187">
          <cell r="C187" t="str">
            <v>南安市霞美镇埔当云东幼儿园</v>
          </cell>
        </row>
        <row r="187">
          <cell r="Q187">
            <v>0.1</v>
          </cell>
        </row>
        <row r="188">
          <cell r="C188" t="str">
            <v>南安市霞美镇鼎呱呱幼儿园</v>
          </cell>
        </row>
        <row r="188">
          <cell r="Q188">
            <v>2.17</v>
          </cell>
        </row>
        <row r="189">
          <cell r="C189" t="str">
            <v>南安市霞美新山幼儿园</v>
          </cell>
        </row>
        <row r="189">
          <cell r="Q189">
            <v>0.68</v>
          </cell>
        </row>
        <row r="190">
          <cell r="C190" t="str">
            <v>南安市霞美蓝贝贝幼儿园</v>
          </cell>
        </row>
        <row r="190">
          <cell r="Q190">
            <v>2.17</v>
          </cell>
        </row>
        <row r="191">
          <cell r="C191" t="str">
            <v>南安市霞美镇东方幼儿园</v>
          </cell>
        </row>
        <row r="191">
          <cell r="Q191">
            <v>1.97</v>
          </cell>
        </row>
        <row r="192">
          <cell r="C192" t="str">
            <v>南安市霞美镇中心幼儿园</v>
          </cell>
        </row>
        <row r="192">
          <cell r="Q192">
            <v>7.11</v>
          </cell>
        </row>
        <row r="193">
          <cell r="C193" t="str">
            <v>南安市霞美镇山美佃坑幼儿园</v>
          </cell>
        </row>
        <row r="193">
          <cell r="Q193">
            <v>0.86</v>
          </cell>
        </row>
        <row r="194">
          <cell r="C194" t="str">
            <v>南安市霞美滨江幼儿园</v>
          </cell>
        </row>
        <row r="194">
          <cell r="Q194">
            <v>0.93</v>
          </cell>
        </row>
        <row r="195">
          <cell r="C195" t="str">
            <v>南安市霞美新都城幼儿园</v>
          </cell>
        </row>
        <row r="195">
          <cell r="Q195">
            <v>1.76</v>
          </cell>
        </row>
        <row r="196">
          <cell r="C196" t="str">
            <v>南安市霞美康成幼儿园</v>
          </cell>
        </row>
        <row r="196">
          <cell r="Q196">
            <v>3.12</v>
          </cell>
        </row>
        <row r="197">
          <cell r="C197" t="str">
            <v>南安市霞美七彩虹幼儿园</v>
          </cell>
        </row>
        <row r="197">
          <cell r="Q197">
            <v>1.64</v>
          </cell>
        </row>
        <row r="198">
          <cell r="C198" t="str">
            <v>南安市霞美丽景贝比幼儿园</v>
          </cell>
        </row>
        <row r="198">
          <cell r="Q198">
            <v>0.76</v>
          </cell>
        </row>
        <row r="199">
          <cell r="C199" t="str">
            <v>南安市霞美滨江工业区蓝天幼儿园</v>
          </cell>
        </row>
        <row r="199">
          <cell r="Q199">
            <v>1.59</v>
          </cell>
        </row>
        <row r="200">
          <cell r="C200" t="str">
            <v>南安市霞美未来之星幼儿园</v>
          </cell>
        </row>
        <row r="200">
          <cell r="Q200">
            <v>0.81</v>
          </cell>
        </row>
        <row r="201">
          <cell r="C201" t="str">
            <v>南安市德润未来幼儿园有限公司</v>
          </cell>
        </row>
        <row r="201">
          <cell r="Q201">
            <v>1.78</v>
          </cell>
        </row>
        <row r="202">
          <cell r="C202" t="str">
            <v>南安市官桥镇文广幼儿园</v>
          </cell>
        </row>
        <row r="202">
          <cell r="Q202">
            <v>0.66</v>
          </cell>
        </row>
        <row r="203">
          <cell r="C203" t="str">
            <v>南安市官桥镇席里金童幼儿园</v>
          </cell>
        </row>
        <row r="203">
          <cell r="Q203">
            <v>1.21</v>
          </cell>
        </row>
        <row r="204">
          <cell r="C204" t="str">
            <v>南安市官桥镇第一中心幼儿园</v>
          </cell>
        </row>
        <row r="204">
          <cell r="Q204">
            <v>7.37</v>
          </cell>
        </row>
        <row r="205">
          <cell r="C205" t="str">
            <v>南安市官桥蓝天幼儿园有限公司</v>
          </cell>
        </row>
        <row r="205">
          <cell r="Q205">
            <v>1.84</v>
          </cell>
        </row>
        <row r="206">
          <cell r="C206" t="str">
            <v>南安市官桥镇弘农幼儿园</v>
          </cell>
        </row>
        <row r="206">
          <cell r="Q206">
            <v>1.16</v>
          </cell>
        </row>
        <row r="207">
          <cell r="C207" t="str">
            <v>南安市官桥五峰幼儿园</v>
          </cell>
        </row>
        <row r="207">
          <cell r="Q207">
            <v>1.13</v>
          </cell>
        </row>
        <row r="208">
          <cell r="C208" t="str">
            <v>南安市官桥镇宏育幼儿园</v>
          </cell>
        </row>
        <row r="208">
          <cell r="Q208">
            <v>0.68</v>
          </cell>
        </row>
        <row r="209">
          <cell r="C209" t="str">
            <v>南安市官桥镇蓝贝壳幼儿园</v>
          </cell>
        </row>
        <row r="209">
          <cell r="Q209">
            <v>1.59</v>
          </cell>
        </row>
        <row r="210">
          <cell r="C210" t="str">
            <v>南安市官桥金星幼儿园</v>
          </cell>
        </row>
        <row r="210">
          <cell r="Q210">
            <v>1.34</v>
          </cell>
        </row>
        <row r="211">
          <cell r="C211" t="str">
            <v>南安市西庄幼儿园</v>
          </cell>
        </row>
        <row r="211">
          <cell r="Q211">
            <v>1.71</v>
          </cell>
        </row>
        <row r="212">
          <cell r="C212" t="str">
            <v>南安市官桥镇第二幼儿园</v>
          </cell>
        </row>
        <row r="212">
          <cell r="Q212">
            <v>6.13</v>
          </cell>
        </row>
        <row r="213">
          <cell r="C213" t="str">
            <v>南安市官桥文华幼儿园有限公司</v>
          </cell>
        </row>
        <row r="213">
          <cell r="Q213">
            <v>2.97</v>
          </cell>
        </row>
        <row r="214">
          <cell r="C214" t="str">
            <v>南安市官桥镇梅岭平安幼儿园</v>
          </cell>
        </row>
        <row r="214">
          <cell r="Q214">
            <v>1.56</v>
          </cell>
        </row>
        <row r="215">
          <cell r="C215" t="str">
            <v>南安市官桥花生幼儿园有限公司</v>
          </cell>
        </row>
        <row r="215">
          <cell r="Q215">
            <v>0.68</v>
          </cell>
        </row>
        <row r="216">
          <cell r="C216" t="str">
            <v>南安市官桥岩前幼儿园</v>
          </cell>
        </row>
        <row r="216">
          <cell r="Q216">
            <v>0.55</v>
          </cell>
        </row>
        <row r="217">
          <cell r="C217" t="str">
            <v>南安市官桥迪士堡幼儿园</v>
          </cell>
        </row>
        <row r="217">
          <cell r="Q217">
            <v>2.27</v>
          </cell>
        </row>
        <row r="218">
          <cell r="C218" t="str">
            <v>南安市官桥陶之仕幼儿园</v>
          </cell>
        </row>
        <row r="218">
          <cell r="Q218">
            <v>0.13</v>
          </cell>
        </row>
        <row r="219">
          <cell r="C219" t="str">
            <v>南安市官桥新蕾幼儿园</v>
          </cell>
        </row>
        <row r="219">
          <cell r="Q219">
            <v>0.71</v>
          </cell>
        </row>
        <row r="220">
          <cell r="C220" t="str">
            <v>南安市官桥育贤世纪幼儿园</v>
          </cell>
        </row>
        <row r="220">
          <cell r="Q220">
            <v>0.6</v>
          </cell>
        </row>
        <row r="221">
          <cell r="C221" t="str">
            <v>南安市水头镇星星经典幼儿园</v>
          </cell>
        </row>
        <row r="221">
          <cell r="Q221">
            <v>0.93</v>
          </cell>
        </row>
        <row r="222">
          <cell r="C222" t="str">
            <v>南安市水头骏锋东星幼儿园</v>
          </cell>
        </row>
        <row r="222">
          <cell r="Q222">
            <v>1.51</v>
          </cell>
        </row>
        <row r="223">
          <cell r="C223" t="str">
            <v>南安市水头镇晶彩幼儿园</v>
          </cell>
        </row>
        <row r="223">
          <cell r="Q223">
            <v>0.45</v>
          </cell>
        </row>
        <row r="224">
          <cell r="C224" t="str">
            <v>南安市水头镇中心幼儿园</v>
          </cell>
        </row>
        <row r="224">
          <cell r="Q224">
            <v>9.02</v>
          </cell>
        </row>
        <row r="225">
          <cell r="C225" t="str">
            <v>南安市水头滨海幼儿园</v>
          </cell>
        </row>
        <row r="225">
          <cell r="Q225">
            <v>1.29</v>
          </cell>
        </row>
        <row r="226">
          <cell r="C226" t="str">
            <v>南安市水头真真幼儿园</v>
          </cell>
        </row>
        <row r="226">
          <cell r="Q226">
            <v>0.4</v>
          </cell>
        </row>
        <row r="227">
          <cell r="C227" t="str">
            <v>南安市水头建源幼儿园</v>
          </cell>
        </row>
        <row r="227">
          <cell r="Q227">
            <v>1.74</v>
          </cell>
        </row>
        <row r="228">
          <cell r="C228" t="str">
            <v>南安市水头宏恩幼儿园</v>
          </cell>
        </row>
        <row r="228">
          <cell r="Q228">
            <v>2.07</v>
          </cell>
        </row>
        <row r="229">
          <cell r="C229" t="str">
            <v>南安市水头镇见贤幼儿园</v>
          </cell>
        </row>
        <row r="229">
          <cell r="Q229">
            <v>2.65</v>
          </cell>
        </row>
        <row r="230">
          <cell r="C230" t="str">
            <v>南安市水头镇三翔幼儿园有限公司</v>
          </cell>
        </row>
        <row r="230">
          <cell r="Q230">
            <v>0.71</v>
          </cell>
        </row>
        <row r="231">
          <cell r="C231" t="str">
            <v>南安市海联滨海幼儿园有限公司</v>
          </cell>
        </row>
        <row r="231">
          <cell r="Q231">
            <v>2.67</v>
          </cell>
        </row>
        <row r="232">
          <cell r="C232" t="str">
            <v>南安市水头大地幼儿园有限公司</v>
          </cell>
        </row>
        <row r="232">
          <cell r="Q232">
            <v>1.28</v>
          </cell>
        </row>
        <row r="233">
          <cell r="C233" t="str">
            <v>南安市水头镇东昇幼儿园有限公司</v>
          </cell>
        </row>
        <row r="233">
          <cell r="Q233">
            <v>0.76</v>
          </cell>
        </row>
        <row r="234">
          <cell r="C234" t="str">
            <v>南安市水头镇卓亚幼儿园</v>
          </cell>
        </row>
        <row r="234">
          <cell r="Q234">
            <v>1.54</v>
          </cell>
        </row>
        <row r="235">
          <cell r="C235" t="str">
            <v>南安市水头镇远阳幼儿园</v>
          </cell>
        </row>
        <row r="235">
          <cell r="Q235">
            <v>2.04</v>
          </cell>
        </row>
        <row r="236">
          <cell r="C236" t="str">
            <v>南安市水头镇骏锋时代幼儿园有限公司</v>
          </cell>
        </row>
        <row r="236">
          <cell r="Q236">
            <v>2.17</v>
          </cell>
        </row>
        <row r="237">
          <cell r="C237" t="str">
            <v>南安市水头镇朴山真真幼儿园</v>
          </cell>
        </row>
        <row r="237">
          <cell r="Q237">
            <v>0.98</v>
          </cell>
        </row>
        <row r="238">
          <cell r="C238" t="str">
            <v>南安市海联大地幼儿园</v>
          </cell>
        </row>
        <row r="238">
          <cell r="Q238">
            <v>1.64</v>
          </cell>
        </row>
        <row r="239">
          <cell r="C239" t="str">
            <v>南安市水头康店小太阳幼儿园</v>
          </cell>
        </row>
        <row r="239">
          <cell r="Q239">
            <v>3.68</v>
          </cell>
        </row>
        <row r="240">
          <cell r="C240" t="str">
            <v>南安市水头菲菲幼儿园</v>
          </cell>
        </row>
        <row r="240">
          <cell r="Q240">
            <v>1.03</v>
          </cell>
        </row>
        <row r="241">
          <cell r="C241" t="str">
            <v>南安市水头启蒙幼儿园</v>
          </cell>
        </row>
        <row r="241">
          <cell r="Q241">
            <v>0.88</v>
          </cell>
        </row>
        <row r="242">
          <cell r="C242" t="str">
            <v>南安市水头镇第一幼儿园</v>
          </cell>
        </row>
        <row r="242">
          <cell r="Q242">
            <v>5.41</v>
          </cell>
        </row>
        <row r="243">
          <cell r="C243" t="str">
            <v>南安市诺丁堡幼儿园</v>
          </cell>
        </row>
        <row r="243">
          <cell r="Q243">
            <v>0.55</v>
          </cell>
        </row>
        <row r="244">
          <cell r="C244" t="str">
            <v>南安市水头镇第二幼儿园</v>
          </cell>
        </row>
        <row r="244">
          <cell r="Q244">
            <v>7.47</v>
          </cell>
        </row>
        <row r="245">
          <cell r="C245" t="str">
            <v>南安市劳光小学附属园</v>
          </cell>
        </row>
        <row r="245">
          <cell r="Q245">
            <v>0.51</v>
          </cell>
        </row>
        <row r="246">
          <cell r="C246" t="str">
            <v>南安市邦岑小学附属园</v>
          </cell>
        </row>
        <row r="246">
          <cell r="Q246">
            <v>1.03</v>
          </cell>
        </row>
        <row r="247">
          <cell r="C247" t="str">
            <v>南安市文斗小学附属园</v>
          </cell>
        </row>
        <row r="247">
          <cell r="Q247">
            <v>1.86</v>
          </cell>
        </row>
        <row r="248">
          <cell r="C248" t="str">
            <v>南安市成功中心幼儿园</v>
          </cell>
        </row>
        <row r="248">
          <cell r="Q248">
            <v>3.71</v>
          </cell>
        </row>
        <row r="249">
          <cell r="C249" t="str">
            <v>南安市厚德中心幼儿园</v>
          </cell>
        </row>
        <row r="249">
          <cell r="Q249">
            <v>4.63</v>
          </cell>
        </row>
        <row r="250">
          <cell r="C250" t="str">
            <v>石井镇溪东幼儿园</v>
          </cell>
        </row>
        <row r="250">
          <cell r="Q250">
            <v>1.39</v>
          </cell>
        </row>
        <row r="251">
          <cell r="C251" t="str">
            <v>南安市石井镇淗江中心幼儿园</v>
          </cell>
        </row>
        <row r="251">
          <cell r="Q251">
            <v>2.2</v>
          </cell>
        </row>
        <row r="252">
          <cell r="C252" t="str">
            <v>南安市石井成龙幼儿园</v>
          </cell>
        </row>
        <row r="252">
          <cell r="Q252">
            <v>1.46</v>
          </cell>
        </row>
        <row r="253">
          <cell r="C253" t="str">
            <v>南安市石井镇成龙锦安幼儿园</v>
          </cell>
        </row>
        <row r="253">
          <cell r="Q253">
            <v>0.63</v>
          </cell>
        </row>
        <row r="254">
          <cell r="C254" t="str">
            <v>南安市石井镇成龙返头幼儿园</v>
          </cell>
        </row>
        <row r="254">
          <cell r="Q254">
            <v>0.6</v>
          </cell>
        </row>
        <row r="255">
          <cell r="C255" t="str">
            <v>南安市石井和美幼儿园</v>
          </cell>
        </row>
        <row r="255">
          <cell r="Q255">
            <v>1.61</v>
          </cell>
        </row>
        <row r="256">
          <cell r="C256" t="str">
            <v>南安市石井成龙菊江幼儿园</v>
          </cell>
        </row>
        <row r="256">
          <cell r="Q256">
            <v>0.81</v>
          </cell>
        </row>
        <row r="257">
          <cell r="C257" t="str">
            <v>南安市苏内小学附属园</v>
          </cell>
        </row>
        <row r="257">
          <cell r="Q257">
            <v>0.67</v>
          </cell>
        </row>
        <row r="258">
          <cell r="C258" t="str">
            <v>南安市下房小学附属园</v>
          </cell>
        </row>
        <row r="258">
          <cell r="Q258">
            <v>0.42</v>
          </cell>
        </row>
        <row r="259">
          <cell r="C259" t="str">
            <v>南安市石井镇第二中心幼儿园</v>
          </cell>
        </row>
        <row r="259">
          <cell r="Q259">
            <v>1.59</v>
          </cell>
        </row>
        <row r="260">
          <cell r="C260" t="str">
            <v>南安市院东小学附属园</v>
          </cell>
        </row>
        <row r="260">
          <cell r="Q260">
            <v>1</v>
          </cell>
        </row>
        <row r="261">
          <cell r="C261" t="str">
            <v>南安市郭前小学附属园</v>
          </cell>
        </row>
        <row r="261">
          <cell r="Q261">
            <v>0.42</v>
          </cell>
        </row>
        <row r="262">
          <cell r="C262" t="str">
            <v>南安市景江小学附属园</v>
          </cell>
        </row>
        <row r="262">
          <cell r="Q262">
            <v>0.18</v>
          </cell>
        </row>
        <row r="263">
          <cell r="C263" t="str">
            <v>南安市泽潭小学附属园</v>
          </cell>
        </row>
        <row r="263">
          <cell r="Q263">
            <v>0.32</v>
          </cell>
        </row>
        <row r="264">
          <cell r="C264" t="str">
            <v>南安市眉山乡中心幼儿园</v>
          </cell>
        </row>
        <row r="264">
          <cell r="Q264">
            <v>0.66</v>
          </cell>
        </row>
        <row r="265">
          <cell r="C265" t="str">
            <v>南安市高田小学附属园</v>
          </cell>
        </row>
        <row r="265">
          <cell r="Q265">
            <v>0.24</v>
          </cell>
        </row>
        <row r="266">
          <cell r="C266" t="str">
            <v>南安市天山小学附属园</v>
          </cell>
        </row>
        <row r="266">
          <cell r="Q266">
            <v>0.18</v>
          </cell>
        </row>
        <row r="267">
          <cell r="C267" t="str">
            <v>南安市小眉小学附属园</v>
          </cell>
        </row>
        <row r="267">
          <cell r="Q267">
            <v>0.06</v>
          </cell>
        </row>
        <row r="268">
          <cell r="C268" t="str">
            <v>南安市向阳乡中心幼儿园</v>
          </cell>
        </row>
        <row r="268">
          <cell r="Q268">
            <v>0.56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4.4"/>
  <cols>
    <col min="1" max="1" width="4.71296296296296" style="1" hidden="1" customWidth="1"/>
    <col min="2" max="2" width="8.28703703703704" style="1" hidden="1" customWidth="1"/>
    <col min="3" max="3" width="27.5" style="1" customWidth="1"/>
    <col min="4" max="5" width="9" style="1" customWidth="1"/>
    <col min="6" max="6" width="10.75" style="1" hidden="1" customWidth="1"/>
    <col min="7" max="7" width="8.62962962962963" style="1" customWidth="1"/>
    <col min="8" max="8" width="12.8796296296296" style="1" hidden="1" customWidth="1"/>
    <col min="9" max="14" width="9" style="1" hidden="1" customWidth="1"/>
    <col min="15" max="15" width="11.5" style="1" hidden="1" customWidth="1"/>
    <col min="16" max="16" width="8.75" style="1" customWidth="1"/>
    <col min="17" max="17" width="10.3796296296296" style="1" customWidth="1"/>
    <col min="18" max="18" width="8.5" style="1" customWidth="1"/>
    <col min="19" max="19" width="8.25" style="1" customWidth="1"/>
    <col min="20" max="20" width="10.75" style="1" customWidth="1"/>
    <col min="21" max="23" width="9" hidden="1" customWidth="1"/>
  </cols>
  <sheetData>
    <row r="1" s="1" customFormat="1" ht="23.4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1" customHeight="1" spans="1:2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</row>
    <row r="3" s="1" customFormat="1" ht="32" customHeight="1" spans="1:23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/>
      <c r="J3" s="7"/>
      <c r="K3" s="7"/>
      <c r="L3" s="7"/>
      <c r="M3" s="8" t="s">
        <v>9</v>
      </c>
      <c r="N3" s="9"/>
      <c r="O3" s="9"/>
      <c r="P3" s="10" t="s">
        <v>10</v>
      </c>
      <c r="Q3" s="11"/>
      <c r="R3" s="11"/>
      <c r="S3" s="12"/>
      <c r="T3" s="7" t="s">
        <v>11</v>
      </c>
    </row>
    <row r="4" s="1" customFormat="1" ht="22" customHeight="1" spans="1:23">
      <c r="A4" s="5"/>
      <c r="B4" s="5"/>
      <c r="C4" s="13"/>
      <c r="D4" s="13"/>
      <c r="E4" s="13"/>
      <c r="F4" s="13"/>
      <c r="G4" s="13"/>
      <c r="H4" s="13"/>
      <c r="I4" s="14"/>
      <c r="J4" s="14"/>
      <c r="K4" s="14"/>
      <c r="L4" s="14"/>
      <c r="M4" s="15"/>
      <c r="N4" s="16"/>
      <c r="O4" s="16"/>
      <c r="P4" s="17" t="s">
        <v>12</v>
      </c>
      <c r="Q4" s="18" t="s">
        <v>13</v>
      </c>
      <c r="R4" s="18" t="s">
        <v>14</v>
      </c>
      <c r="S4" s="18"/>
      <c r="T4" s="14"/>
    </row>
    <row r="5" s="1" customFormat="1" ht="45" customHeight="1" spans="1:23">
      <c r="A5" s="5"/>
      <c r="B5" s="5"/>
      <c r="C5" s="14"/>
      <c r="D5" s="14"/>
      <c r="E5" s="14"/>
      <c r="F5" s="14"/>
      <c r="G5" s="14"/>
      <c r="H5" s="14"/>
      <c r="I5" s="14"/>
      <c r="J5" s="14"/>
      <c r="K5" s="14"/>
      <c r="L5" s="14"/>
      <c r="M5" s="14" t="s">
        <v>12</v>
      </c>
      <c r="N5" s="14" t="s">
        <v>15</v>
      </c>
      <c r="O5" s="14" t="s">
        <v>16</v>
      </c>
      <c r="P5" s="19"/>
      <c r="Q5" s="18"/>
      <c r="R5" s="18" t="s">
        <v>17</v>
      </c>
      <c r="S5" s="18" t="s">
        <v>18</v>
      </c>
      <c r="T5" s="14"/>
    </row>
    <row r="6" s="1" customFormat="1" spans="1:23">
      <c r="A6" s="20"/>
      <c r="B6" s="21"/>
      <c r="C6" s="22" t="s">
        <v>19</v>
      </c>
      <c r="D6" s="23"/>
      <c r="E6" s="23"/>
      <c r="F6" s="23"/>
      <c r="G6" s="23">
        <f>SUM(G7:G266)-G64</f>
        <v>15715</v>
      </c>
      <c r="H6" s="23">
        <f t="shared" ref="H6:O6" si="0">SUM(H7:H266)</f>
        <v>22444515</v>
      </c>
      <c r="I6" s="23">
        <f t="shared" si="0"/>
        <v>17746515</v>
      </c>
      <c r="J6" s="23">
        <f t="shared" si="0"/>
        <v>429660</v>
      </c>
      <c r="K6" s="23">
        <f t="shared" si="0"/>
        <v>0</v>
      </c>
      <c r="L6" s="23">
        <f t="shared" si="0"/>
        <v>1239840</v>
      </c>
      <c r="M6" s="23">
        <f t="shared" si="0"/>
        <v>15651500</v>
      </c>
      <c r="N6" s="23">
        <f t="shared" si="0"/>
        <v>12100000</v>
      </c>
      <c r="O6" s="23">
        <f t="shared" si="0"/>
        <v>3551500</v>
      </c>
      <c r="P6" s="23">
        <f>SUM(P7:P266)-P64</f>
        <v>6794515</v>
      </c>
      <c r="Q6" s="23">
        <f>SUM(Q7:Q266)-Q64</f>
        <v>2395100</v>
      </c>
      <c r="R6" s="23">
        <f>SUM(R7:R266)-R64</f>
        <v>2093800</v>
      </c>
      <c r="S6" s="23">
        <f>SUM(S7:S266)-S64</f>
        <v>2305615</v>
      </c>
      <c r="T6" s="23"/>
    </row>
    <row r="7" s="1" customFormat="1" spans="1:23">
      <c r="A7" s="20">
        <v>2</v>
      </c>
      <c r="B7" s="21" t="s">
        <v>20</v>
      </c>
      <c r="C7" s="23" t="s">
        <v>21</v>
      </c>
      <c r="D7" s="23" t="s">
        <v>22</v>
      </c>
      <c r="E7" s="23" t="s">
        <v>23</v>
      </c>
      <c r="F7" s="23">
        <v>2250</v>
      </c>
      <c r="G7" s="23">
        <v>362</v>
      </c>
      <c r="H7" s="24">
        <v>814500</v>
      </c>
      <c r="I7" s="24"/>
      <c r="J7" s="24"/>
      <c r="K7" s="24"/>
      <c r="L7" s="24"/>
      <c r="M7" s="24">
        <f>N7+O7</f>
        <v>569700</v>
      </c>
      <c r="N7" s="24">
        <v>439600</v>
      </c>
      <c r="O7" s="24">
        <v>130100</v>
      </c>
      <c r="P7" s="23">
        <f>Q7+S7+R7</f>
        <v>244800</v>
      </c>
      <c r="Q7" s="23">
        <v>162900</v>
      </c>
      <c r="R7" s="23"/>
      <c r="S7" s="23">
        <v>81900</v>
      </c>
      <c r="T7" s="23" t="s">
        <v>20</v>
      </c>
      <c r="U7" s="1">
        <f>_xlfn.XLOOKUP(C7,[1]免保教费!$C$9:$C$268,[1]免保教费!$Q$9:$Q$268,0,1)</f>
        <v>16.29</v>
      </c>
      <c r="V7" s="1">
        <f>H7-M7</f>
        <v>244800</v>
      </c>
      <c r="W7" s="1">
        <f>P7-V7</f>
        <v>0</v>
      </c>
    </row>
    <row r="8" s="1" customFormat="1" spans="1:23">
      <c r="A8" s="20">
        <v>1</v>
      </c>
      <c r="B8" s="21" t="s">
        <v>20</v>
      </c>
      <c r="C8" s="25" t="s">
        <v>24</v>
      </c>
      <c r="D8" s="25" t="s">
        <v>22</v>
      </c>
      <c r="E8" s="25" t="s">
        <v>23</v>
      </c>
      <c r="F8" s="25">
        <v>2250</v>
      </c>
      <c r="G8" s="23">
        <v>290</v>
      </c>
      <c r="H8" s="26">
        <v>652500</v>
      </c>
      <c r="I8" s="26"/>
      <c r="J8" s="26"/>
      <c r="K8" s="26"/>
      <c r="L8" s="26"/>
      <c r="M8" s="24">
        <f t="shared" ref="M8:M71" si="1">N8+O8</f>
        <v>455100</v>
      </c>
      <c r="N8" s="24">
        <v>351800</v>
      </c>
      <c r="O8" s="24">
        <v>103300</v>
      </c>
      <c r="P8" s="23">
        <f t="shared" ref="P8:P71" si="2">Q8+S8+R8</f>
        <v>197400</v>
      </c>
      <c r="Q8" s="23">
        <v>130500</v>
      </c>
      <c r="R8" s="23"/>
      <c r="S8" s="23">
        <v>66900</v>
      </c>
      <c r="T8" s="25" t="s">
        <v>20</v>
      </c>
      <c r="U8" s="1">
        <f>_xlfn.XLOOKUP(C8,[1]免保教费!$C$9:$C$268,[1]免保教费!$Q$9:$Q$268,0,1)</f>
        <v>13.05</v>
      </c>
      <c r="V8" s="1">
        <f t="shared" ref="V8:V71" si="3">H8-M8</f>
        <v>197400</v>
      </c>
      <c r="W8" s="1">
        <f t="shared" ref="W8:W71" si="4">P8-V8</f>
        <v>0</v>
      </c>
    </row>
    <row r="9" s="1" customFormat="1" spans="1:23">
      <c r="A9" s="20">
        <v>18</v>
      </c>
      <c r="B9" s="21" t="s">
        <v>20</v>
      </c>
      <c r="C9" s="25" t="s">
        <v>25</v>
      </c>
      <c r="D9" s="25" t="s">
        <v>22</v>
      </c>
      <c r="E9" s="25" t="s">
        <v>23</v>
      </c>
      <c r="F9" s="25">
        <v>2250</v>
      </c>
      <c r="G9" s="23">
        <v>314</v>
      </c>
      <c r="H9" s="26">
        <v>706500</v>
      </c>
      <c r="I9" s="26"/>
      <c r="J9" s="26"/>
      <c r="K9" s="26"/>
      <c r="L9" s="26"/>
      <c r="M9" s="24">
        <f t="shared" si="1"/>
        <v>492700</v>
      </c>
      <c r="N9" s="24">
        <v>380900</v>
      </c>
      <c r="O9" s="24">
        <v>111800</v>
      </c>
      <c r="P9" s="23">
        <f t="shared" si="2"/>
        <v>213800</v>
      </c>
      <c r="Q9" s="23">
        <v>141300</v>
      </c>
      <c r="R9" s="23"/>
      <c r="S9" s="23">
        <v>72500</v>
      </c>
      <c r="T9" s="25" t="s">
        <v>20</v>
      </c>
      <c r="U9" s="1">
        <f>_xlfn.XLOOKUP(C9,[1]免保教费!$C$9:$C$268,[1]免保教费!$Q$9:$Q$268,0,1)</f>
        <v>14.13</v>
      </c>
      <c r="V9" s="1">
        <f t="shared" si="3"/>
        <v>213800</v>
      </c>
      <c r="W9" s="1">
        <f t="shared" si="4"/>
        <v>0</v>
      </c>
    </row>
    <row r="10" s="1" customFormat="1" spans="1:23">
      <c r="A10" s="20">
        <v>38</v>
      </c>
      <c r="B10" s="21" t="s">
        <v>20</v>
      </c>
      <c r="C10" s="25" t="s">
        <v>26</v>
      </c>
      <c r="D10" s="25" t="s">
        <v>22</v>
      </c>
      <c r="E10" s="25" t="s">
        <v>23</v>
      </c>
      <c r="F10" s="25">
        <v>2250</v>
      </c>
      <c r="G10" s="23">
        <v>143</v>
      </c>
      <c r="H10" s="26">
        <v>321750</v>
      </c>
      <c r="I10" s="27"/>
      <c r="J10" s="27"/>
      <c r="K10" s="27"/>
      <c r="L10" s="27"/>
      <c r="M10" s="24">
        <f t="shared" si="1"/>
        <v>224400</v>
      </c>
      <c r="N10" s="24">
        <v>173500</v>
      </c>
      <c r="O10" s="24">
        <v>50900</v>
      </c>
      <c r="P10" s="23">
        <f t="shared" si="2"/>
        <v>97350</v>
      </c>
      <c r="Q10" s="23">
        <v>64400</v>
      </c>
      <c r="R10" s="23"/>
      <c r="S10" s="23">
        <v>32950</v>
      </c>
      <c r="T10" s="25" t="s">
        <v>20</v>
      </c>
      <c r="U10" s="1">
        <f>_xlfn.XLOOKUP(C10,[1]免保教费!$C$9:$C$268,[1]免保教费!$Q$9:$Q$268,0,1)</f>
        <v>6.44</v>
      </c>
      <c r="V10" s="1">
        <f t="shared" si="3"/>
        <v>97350</v>
      </c>
      <c r="W10" s="1">
        <f t="shared" si="4"/>
        <v>0</v>
      </c>
    </row>
    <row r="11" s="1" customFormat="1" spans="1:23">
      <c r="A11" s="20">
        <v>24</v>
      </c>
      <c r="B11" s="21" t="s">
        <v>20</v>
      </c>
      <c r="C11" s="25" t="s">
        <v>27</v>
      </c>
      <c r="D11" s="25" t="s">
        <v>22</v>
      </c>
      <c r="E11" s="25" t="s">
        <v>28</v>
      </c>
      <c r="F11" s="25">
        <v>1800</v>
      </c>
      <c r="G11" s="23">
        <v>119</v>
      </c>
      <c r="H11" s="26">
        <v>214200</v>
      </c>
      <c r="I11" s="26">
        <v>214200</v>
      </c>
      <c r="J11" s="26">
        <v>0</v>
      </c>
      <c r="K11" s="26"/>
      <c r="L11" s="26"/>
      <c r="M11" s="24">
        <f t="shared" si="1"/>
        <v>149400</v>
      </c>
      <c r="N11" s="24">
        <v>115500</v>
      </c>
      <c r="O11" s="24">
        <v>33900</v>
      </c>
      <c r="P11" s="23">
        <f t="shared" si="2"/>
        <v>64800</v>
      </c>
      <c r="Q11" s="23">
        <v>42800</v>
      </c>
      <c r="R11" s="23"/>
      <c r="S11" s="23">
        <v>22000</v>
      </c>
      <c r="T11" s="25" t="s">
        <v>20</v>
      </c>
      <c r="U11" s="1">
        <f>_xlfn.XLOOKUP(C11,[1]免保教费!$C$9:$C$268,[1]免保教费!$Q$9:$Q$268,0,1)</f>
        <v>4.28</v>
      </c>
      <c r="V11" s="1">
        <f t="shared" si="3"/>
        <v>64800</v>
      </c>
      <c r="W11" s="1">
        <f t="shared" si="4"/>
        <v>0</v>
      </c>
    </row>
    <row r="12" s="1" customFormat="1" ht="21.6" spans="1:23">
      <c r="A12" s="20">
        <v>14</v>
      </c>
      <c r="B12" s="21" t="s">
        <v>20</v>
      </c>
      <c r="C12" s="25" t="s">
        <v>29</v>
      </c>
      <c r="D12" s="25" t="s">
        <v>22</v>
      </c>
      <c r="E12" s="25" t="s">
        <v>28</v>
      </c>
      <c r="F12" s="25">
        <v>1800</v>
      </c>
      <c r="G12" s="23">
        <v>77</v>
      </c>
      <c r="H12" s="26">
        <v>138600</v>
      </c>
      <c r="I12" s="26">
        <v>138600</v>
      </c>
      <c r="J12" s="26">
        <v>0</v>
      </c>
      <c r="K12" s="26"/>
      <c r="L12" s="26"/>
      <c r="M12" s="24">
        <f t="shared" si="1"/>
        <v>96600</v>
      </c>
      <c r="N12" s="24">
        <v>74700</v>
      </c>
      <c r="O12" s="24">
        <v>21900</v>
      </c>
      <c r="P12" s="23">
        <f t="shared" si="2"/>
        <v>42000</v>
      </c>
      <c r="Q12" s="23">
        <v>27700</v>
      </c>
      <c r="R12" s="23"/>
      <c r="S12" s="23">
        <v>14300</v>
      </c>
      <c r="T12" s="25" t="s">
        <v>20</v>
      </c>
      <c r="U12" s="1">
        <f>_xlfn.XLOOKUP(C12,[1]免保教费!$C$9:$C$268,[1]免保教费!$Q$9:$Q$268,0,1)</f>
        <v>2.77</v>
      </c>
      <c r="V12" s="1">
        <f t="shared" si="3"/>
        <v>42000</v>
      </c>
      <c r="W12" s="1">
        <f t="shared" si="4"/>
        <v>0</v>
      </c>
    </row>
    <row r="13" s="1" customFormat="1" spans="1:23">
      <c r="A13" s="20">
        <v>136</v>
      </c>
      <c r="B13" s="21" t="s">
        <v>20</v>
      </c>
      <c r="C13" s="25" t="s">
        <v>30</v>
      </c>
      <c r="D13" s="25" t="s">
        <v>22</v>
      </c>
      <c r="E13" s="25" t="s">
        <v>23</v>
      </c>
      <c r="F13" s="25">
        <v>2250</v>
      </c>
      <c r="G13" s="23">
        <v>237</v>
      </c>
      <c r="H13" s="26">
        <v>533250</v>
      </c>
      <c r="I13" s="27"/>
      <c r="J13" s="27"/>
      <c r="K13" s="27"/>
      <c r="L13" s="27"/>
      <c r="M13" s="24">
        <f t="shared" si="1"/>
        <v>371900</v>
      </c>
      <c r="N13" s="24">
        <v>287500</v>
      </c>
      <c r="O13" s="24">
        <v>84400</v>
      </c>
      <c r="P13" s="23">
        <f t="shared" si="2"/>
        <v>161350</v>
      </c>
      <c r="Q13" s="23">
        <v>106700</v>
      </c>
      <c r="R13" s="23"/>
      <c r="S13" s="23">
        <v>54650</v>
      </c>
      <c r="T13" s="25" t="s">
        <v>20</v>
      </c>
      <c r="U13" s="1">
        <f>_xlfn.XLOOKUP(C13,[1]免保教费!$C$9:$C$268,[1]免保教费!$Q$9:$Q$268,0,1)</f>
        <v>10.67</v>
      </c>
      <c r="V13" s="1">
        <f t="shared" si="3"/>
        <v>161350</v>
      </c>
      <c r="W13" s="1">
        <f t="shared" si="4"/>
        <v>0</v>
      </c>
    </row>
    <row r="14" s="1" customFormat="1" spans="1:23">
      <c r="A14" s="20">
        <v>137</v>
      </c>
      <c r="B14" s="21" t="s">
        <v>20</v>
      </c>
      <c r="C14" s="25" t="s">
        <v>31</v>
      </c>
      <c r="D14" s="25" t="s">
        <v>22</v>
      </c>
      <c r="E14" s="25" t="s">
        <v>28</v>
      </c>
      <c r="F14" s="25">
        <v>1800</v>
      </c>
      <c r="G14" s="23">
        <v>207</v>
      </c>
      <c r="H14" s="26">
        <v>372600</v>
      </c>
      <c r="I14" s="26">
        <v>372600</v>
      </c>
      <c r="J14" s="26">
        <v>0</v>
      </c>
      <c r="K14" s="27"/>
      <c r="L14" s="27"/>
      <c r="M14" s="24">
        <f t="shared" si="1"/>
        <v>246500</v>
      </c>
      <c r="N14" s="24">
        <v>200900</v>
      </c>
      <c r="O14" s="24">
        <v>45600</v>
      </c>
      <c r="P14" s="23">
        <f t="shared" si="2"/>
        <v>126100</v>
      </c>
      <c r="Q14" s="23">
        <v>74500</v>
      </c>
      <c r="R14" s="23"/>
      <c r="S14" s="23">
        <v>51600</v>
      </c>
      <c r="T14" s="25" t="s">
        <v>20</v>
      </c>
      <c r="U14" s="1">
        <f>_xlfn.XLOOKUP(C14,[1]免保教费!$C$9:$C$268,[1]免保教费!$Q$9:$Q$268,0,1)</f>
        <v>7.45</v>
      </c>
      <c r="V14" s="1">
        <f t="shared" si="3"/>
        <v>126100</v>
      </c>
      <c r="W14" s="1">
        <f t="shared" si="4"/>
        <v>0</v>
      </c>
    </row>
    <row r="15" s="1" customFormat="1" spans="1:23">
      <c r="A15" s="20">
        <v>262</v>
      </c>
      <c r="B15" s="21" t="s">
        <v>20</v>
      </c>
      <c r="C15" s="25" t="s">
        <v>32</v>
      </c>
      <c r="D15" s="25" t="s">
        <v>22</v>
      </c>
      <c r="E15" s="25" t="s">
        <v>33</v>
      </c>
      <c r="F15" s="25">
        <v>1260</v>
      </c>
      <c r="G15" s="23">
        <v>38</v>
      </c>
      <c r="H15" s="26">
        <v>47880</v>
      </c>
      <c r="I15" s="26">
        <v>47880</v>
      </c>
      <c r="J15" s="26">
        <v>0</v>
      </c>
      <c r="K15" s="25"/>
      <c r="L15" s="25"/>
      <c r="M15" s="24">
        <f t="shared" si="1"/>
        <v>33400</v>
      </c>
      <c r="N15" s="24">
        <v>25800</v>
      </c>
      <c r="O15" s="24">
        <v>7600</v>
      </c>
      <c r="P15" s="23">
        <f t="shared" si="2"/>
        <v>14480</v>
      </c>
      <c r="Q15" s="23">
        <v>9600</v>
      </c>
      <c r="R15" s="23"/>
      <c r="S15" s="23">
        <v>4880</v>
      </c>
      <c r="T15" s="25" t="s">
        <v>20</v>
      </c>
      <c r="U15" s="1">
        <f>_xlfn.XLOOKUP(C15,[1]免保教费!$C$9:$C$268,[1]免保教费!$Q$9:$Q$268,0,1)</f>
        <v>0.96</v>
      </c>
      <c r="V15" s="1">
        <f t="shared" si="3"/>
        <v>14480</v>
      </c>
      <c r="W15" s="1">
        <f t="shared" si="4"/>
        <v>0</v>
      </c>
    </row>
    <row r="16" s="1" customFormat="1" spans="1:23">
      <c r="A16" s="20"/>
      <c r="B16" s="28"/>
      <c r="C16" s="25" t="s">
        <v>34</v>
      </c>
      <c r="D16" s="25" t="s">
        <v>22</v>
      </c>
      <c r="E16" s="25" t="s">
        <v>33</v>
      </c>
      <c r="F16" s="25">
        <v>990</v>
      </c>
      <c r="G16" s="23">
        <v>14</v>
      </c>
      <c r="H16" s="26">
        <v>13860</v>
      </c>
      <c r="I16" s="26">
        <v>0</v>
      </c>
      <c r="J16" s="26">
        <v>13860</v>
      </c>
      <c r="K16" s="27"/>
      <c r="L16" s="27"/>
      <c r="M16" s="24">
        <f t="shared" si="1"/>
        <v>10300</v>
      </c>
      <c r="N16" s="24">
        <v>7500</v>
      </c>
      <c r="O16" s="24">
        <v>2800</v>
      </c>
      <c r="P16" s="23">
        <f t="shared" si="2"/>
        <v>3560</v>
      </c>
      <c r="Q16" s="23">
        <v>0</v>
      </c>
      <c r="R16" s="23">
        <v>2800</v>
      </c>
      <c r="S16" s="23">
        <v>760</v>
      </c>
      <c r="T16" s="29" t="s">
        <v>35</v>
      </c>
      <c r="U16" s="1">
        <f>_xlfn.XLOOKUP(C16,[1]免保教费!$C$9:$C$268,[1]免保教费!$Q$9:$Q$268,0,1)</f>
        <v>0.28</v>
      </c>
      <c r="V16" s="1">
        <f t="shared" si="3"/>
        <v>3560</v>
      </c>
      <c r="W16" s="1">
        <f t="shared" si="4"/>
        <v>0</v>
      </c>
    </row>
    <row r="17" s="1" customFormat="1" spans="1:23">
      <c r="A17" s="20"/>
      <c r="B17" s="28"/>
      <c r="C17" s="25" t="s">
        <v>36</v>
      </c>
      <c r="D17" s="25" t="s">
        <v>22</v>
      </c>
      <c r="E17" s="25" t="s">
        <v>33</v>
      </c>
      <c r="F17" s="25">
        <v>990</v>
      </c>
      <c r="G17" s="23">
        <v>11</v>
      </c>
      <c r="H17" s="26">
        <v>10890</v>
      </c>
      <c r="I17" s="26">
        <v>0</v>
      </c>
      <c r="J17" s="26">
        <v>10890</v>
      </c>
      <c r="K17" s="27"/>
      <c r="L17" s="27"/>
      <c r="M17" s="24">
        <f t="shared" si="1"/>
        <v>7600</v>
      </c>
      <c r="N17" s="24">
        <v>5900</v>
      </c>
      <c r="O17" s="24">
        <v>1700</v>
      </c>
      <c r="P17" s="23">
        <f t="shared" si="2"/>
        <v>3290</v>
      </c>
      <c r="Q17" s="23">
        <v>2200</v>
      </c>
      <c r="R17" s="23"/>
      <c r="S17" s="23">
        <v>1090</v>
      </c>
      <c r="T17" s="29" t="s">
        <v>35</v>
      </c>
      <c r="U17" s="1">
        <f>_xlfn.XLOOKUP(C17,[1]免保教费!$C$9:$C$268,[1]免保教费!$Q$9:$Q$268,0,1)</f>
        <v>0.22</v>
      </c>
      <c r="V17" s="1">
        <f t="shared" si="3"/>
        <v>3290</v>
      </c>
      <c r="W17" s="1">
        <f t="shared" si="4"/>
        <v>0</v>
      </c>
    </row>
    <row r="18" s="1" customFormat="1" spans="1:23">
      <c r="A18" s="20"/>
      <c r="B18" s="28"/>
      <c r="C18" s="25" t="s">
        <v>37</v>
      </c>
      <c r="D18" s="25" t="s">
        <v>22</v>
      </c>
      <c r="E18" s="25" t="s">
        <v>33</v>
      </c>
      <c r="F18" s="25">
        <v>990</v>
      </c>
      <c r="G18" s="23">
        <v>98</v>
      </c>
      <c r="H18" s="26">
        <v>97020</v>
      </c>
      <c r="I18" s="26">
        <v>0</v>
      </c>
      <c r="J18" s="26">
        <v>97020</v>
      </c>
      <c r="K18" s="27"/>
      <c r="L18" s="27"/>
      <c r="M18" s="24">
        <f t="shared" si="1"/>
        <v>67700</v>
      </c>
      <c r="N18" s="24">
        <v>52300</v>
      </c>
      <c r="O18" s="24">
        <v>15400</v>
      </c>
      <c r="P18" s="23">
        <f t="shared" si="2"/>
        <v>29320</v>
      </c>
      <c r="Q18" s="23">
        <v>19400</v>
      </c>
      <c r="R18" s="23"/>
      <c r="S18" s="23">
        <v>9920</v>
      </c>
      <c r="T18" s="29" t="s">
        <v>35</v>
      </c>
      <c r="U18" s="1">
        <f>_xlfn.XLOOKUP(C18,[1]免保教费!$C$9:$C$268,[1]免保教费!$Q$9:$Q$268,0,1)</f>
        <v>1.94</v>
      </c>
      <c r="V18" s="1">
        <f t="shared" si="3"/>
        <v>29320</v>
      </c>
      <c r="W18" s="1">
        <f t="shared" si="4"/>
        <v>0</v>
      </c>
    </row>
    <row r="19" s="1" customFormat="1" spans="1:23">
      <c r="A19" s="20">
        <v>3</v>
      </c>
      <c r="B19" s="28" t="s">
        <v>38</v>
      </c>
      <c r="C19" s="25" t="s">
        <v>39</v>
      </c>
      <c r="D19" s="25" t="s">
        <v>22</v>
      </c>
      <c r="E19" s="25" t="s">
        <v>40</v>
      </c>
      <c r="F19" s="25">
        <v>1485</v>
      </c>
      <c r="G19" s="23">
        <v>232</v>
      </c>
      <c r="H19" s="26">
        <v>329670</v>
      </c>
      <c r="I19" s="26">
        <v>246510</v>
      </c>
      <c r="J19" s="26"/>
      <c r="K19" s="26"/>
      <c r="L19" s="26">
        <v>83160</v>
      </c>
      <c r="M19" s="24">
        <f t="shared" si="1"/>
        <v>229900</v>
      </c>
      <c r="N19" s="24">
        <v>177700</v>
      </c>
      <c r="O19" s="24">
        <v>52200</v>
      </c>
      <c r="P19" s="23">
        <f t="shared" si="2"/>
        <v>99770</v>
      </c>
      <c r="Q19" s="23">
        <v>65900</v>
      </c>
      <c r="R19" s="23"/>
      <c r="S19" s="23">
        <v>33870</v>
      </c>
      <c r="T19" s="29" t="s">
        <v>38</v>
      </c>
      <c r="U19" s="1">
        <f>_xlfn.XLOOKUP(C19,[1]免保教费!$C$9:$C$268,[1]免保教费!$Q$9:$Q$268,0,1)</f>
        <v>6.59</v>
      </c>
      <c r="V19" s="1">
        <f t="shared" si="3"/>
        <v>99770</v>
      </c>
      <c r="W19" s="1">
        <f t="shared" si="4"/>
        <v>0</v>
      </c>
    </row>
    <row r="20" s="1" customFormat="1" spans="1:23">
      <c r="A20" s="20">
        <v>4</v>
      </c>
      <c r="B20" s="30"/>
      <c r="C20" s="25" t="s">
        <v>41</v>
      </c>
      <c r="D20" s="25" t="s">
        <v>42</v>
      </c>
      <c r="E20" s="25" t="s">
        <v>33</v>
      </c>
      <c r="F20" s="25">
        <v>1260</v>
      </c>
      <c r="G20" s="23">
        <v>47</v>
      </c>
      <c r="H20" s="26">
        <v>59220</v>
      </c>
      <c r="I20" s="26">
        <v>59220</v>
      </c>
      <c r="J20" s="26">
        <v>0</v>
      </c>
      <c r="K20" s="26"/>
      <c r="L20" s="26"/>
      <c r="M20" s="24">
        <f t="shared" si="1"/>
        <v>41300</v>
      </c>
      <c r="N20" s="24">
        <v>31900</v>
      </c>
      <c r="O20" s="24">
        <v>9400</v>
      </c>
      <c r="P20" s="23">
        <f t="shared" si="2"/>
        <v>17920</v>
      </c>
      <c r="Q20" s="23"/>
      <c r="R20" s="23">
        <v>11800</v>
      </c>
      <c r="S20" s="23">
        <v>6120</v>
      </c>
      <c r="T20" s="31"/>
      <c r="U20" s="1">
        <f>_xlfn.XLOOKUP(C20,[1]免保教费!$C$9:$C$268,[1]免保教费!$Q$9:$Q$268,0,1)</f>
        <v>1.18</v>
      </c>
      <c r="V20" s="1">
        <f t="shared" si="3"/>
        <v>17920</v>
      </c>
      <c r="W20" s="1">
        <f t="shared" si="4"/>
        <v>0</v>
      </c>
    </row>
    <row r="21" s="1" customFormat="1" spans="1:23">
      <c r="A21" s="20">
        <v>5</v>
      </c>
      <c r="B21" s="30"/>
      <c r="C21" s="25" t="s">
        <v>43</v>
      </c>
      <c r="D21" s="25" t="s">
        <v>42</v>
      </c>
      <c r="E21" s="25" t="s">
        <v>33</v>
      </c>
      <c r="F21" s="25">
        <v>1260</v>
      </c>
      <c r="G21" s="23">
        <v>37</v>
      </c>
      <c r="H21" s="26">
        <v>46620</v>
      </c>
      <c r="I21" s="26">
        <v>46620</v>
      </c>
      <c r="J21" s="26">
        <v>0</v>
      </c>
      <c r="K21" s="26"/>
      <c r="L21" s="26"/>
      <c r="M21" s="24">
        <f t="shared" si="1"/>
        <v>31500</v>
      </c>
      <c r="N21" s="24">
        <v>25100</v>
      </c>
      <c r="O21" s="24">
        <v>6400</v>
      </c>
      <c r="P21" s="23">
        <f t="shared" si="2"/>
        <v>15120</v>
      </c>
      <c r="Q21" s="23"/>
      <c r="R21" s="23">
        <v>9300</v>
      </c>
      <c r="S21" s="23">
        <v>5820</v>
      </c>
      <c r="T21" s="31"/>
      <c r="U21" s="1">
        <f>_xlfn.XLOOKUP(C21,[1]免保教费!$C$9:$C$268,[1]免保教费!$Q$9:$Q$268,0,1)</f>
        <v>0.93</v>
      </c>
      <c r="V21" s="1">
        <f t="shared" si="3"/>
        <v>15120</v>
      </c>
      <c r="W21" s="1">
        <f t="shared" si="4"/>
        <v>0</v>
      </c>
    </row>
    <row r="22" s="1" customFormat="1" spans="1:23">
      <c r="A22" s="20">
        <v>6</v>
      </c>
      <c r="B22" s="30"/>
      <c r="C22" s="25" t="s">
        <v>44</v>
      </c>
      <c r="D22" s="25" t="s">
        <v>45</v>
      </c>
      <c r="E22" s="25" t="s">
        <v>33</v>
      </c>
      <c r="F22" s="25">
        <v>1260</v>
      </c>
      <c r="G22" s="23">
        <v>39</v>
      </c>
      <c r="H22" s="26">
        <v>49140</v>
      </c>
      <c r="I22" s="26">
        <v>49140</v>
      </c>
      <c r="J22" s="26">
        <v>0</v>
      </c>
      <c r="K22" s="26"/>
      <c r="L22" s="26"/>
      <c r="M22" s="24">
        <f t="shared" si="1"/>
        <v>33900</v>
      </c>
      <c r="N22" s="24">
        <v>26500</v>
      </c>
      <c r="O22" s="24">
        <v>7400</v>
      </c>
      <c r="P22" s="23">
        <f t="shared" si="2"/>
        <v>15240</v>
      </c>
      <c r="Q22" s="23">
        <v>9800</v>
      </c>
      <c r="R22" s="23"/>
      <c r="S22" s="23">
        <v>5440</v>
      </c>
      <c r="T22" s="31"/>
      <c r="U22" s="1">
        <f>_xlfn.XLOOKUP(C22,[1]免保教费!$C$9:$C$268,[1]免保教费!$Q$9:$Q$268,0,1)</f>
        <v>0.98</v>
      </c>
      <c r="V22" s="1">
        <f t="shared" si="3"/>
        <v>15240</v>
      </c>
      <c r="W22" s="1">
        <f t="shared" si="4"/>
        <v>0</v>
      </c>
    </row>
    <row r="23" s="1" customFormat="1" spans="1:23">
      <c r="A23" s="20">
        <v>7</v>
      </c>
      <c r="B23" s="30"/>
      <c r="C23" s="25" t="s">
        <v>46</v>
      </c>
      <c r="D23" s="25" t="s">
        <v>45</v>
      </c>
      <c r="E23" s="25" t="s">
        <v>33</v>
      </c>
      <c r="F23" s="25">
        <v>1260</v>
      </c>
      <c r="G23" s="23">
        <v>52</v>
      </c>
      <c r="H23" s="26">
        <v>65520</v>
      </c>
      <c r="I23" s="26">
        <v>65520</v>
      </c>
      <c r="J23" s="26">
        <v>0</v>
      </c>
      <c r="K23" s="26"/>
      <c r="L23" s="26"/>
      <c r="M23" s="24">
        <f t="shared" si="1"/>
        <v>45700</v>
      </c>
      <c r="N23" s="24">
        <v>35300</v>
      </c>
      <c r="O23" s="24">
        <v>10400</v>
      </c>
      <c r="P23" s="23">
        <f t="shared" si="2"/>
        <v>19820</v>
      </c>
      <c r="Q23" s="23">
        <v>13100</v>
      </c>
      <c r="R23" s="23"/>
      <c r="S23" s="23">
        <v>6720</v>
      </c>
      <c r="T23" s="31"/>
      <c r="U23" s="1">
        <f>_xlfn.XLOOKUP(C23,[1]免保教费!$C$9:$C$268,[1]免保教费!$Q$9:$Q$268,0,1)</f>
        <v>1.31</v>
      </c>
      <c r="V23" s="1">
        <f t="shared" si="3"/>
        <v>19820</v>
      </c>
      <c r="W23" s="1">
        <f t="shared" si="4"/>
        <v>0</v>
      </c>
    </row>
    <row r="24" s="1" customFormat="1" spans="1:23">
      <c r="A24" s="20">
        <v>8</v>
      </c>
      <c r="B24" s="30"/>
      <c r="C24" s="25" t="s">
        <v>47</v>
      </c>
      <c r="D24" s="25" t="s">
        <v>42</v>
      </c>
      <c r="E24" s="25" t="s">
        <v>33</v>
      </c>
      <c r="F24" s="25">
        <v>1260</v>
      </c>
      <c r="G24" s="23">
        <v>51</v>
      </c>
      <c r="H24" s="26">
        <v>64260</v>
      </c>
      <c r="I24" s="26">
        <v>64260</v>
      </c>
      <c r="J24" s="26">
        <v>0</v>
      </c>
      <c r="K24" s="26"/>
      <c r="L24" s="26"/>
      <c r="M24" s="24">
        <f t="shared" si="1"/>
        <v>44800</v>
      </c>
      <c r="N24" s="24">
        <v>34600</v>
      </c>
      <c r="O24" s="24">
        <v>10200</v>
      </c>
      <c r="P24" s="23">
        <f t="shared" si="2"/>
        <v>19460</v>
      </c>
      <c r="Q24" s="23"/>
      <c r="R24" s="23">
        <v>12900</v>
      </c>
      <c r="S24" s="23">
        <v>6560</v>
      </c>
      <c r="T24" s="31"/>
      <c r="U24" s="1">
        <f>_xlfn.XLOOKUP(C24,[1]免保教费!$C$9:$C$268,[1]免保教费!$Q$9:$Q$268,0,1)</f>
        <v>1.29</v>
      </c>
      <c r="V24" s="1">
        <f t="shared" si="3"/>
        <v>19460</v>
      </c>
      <c r="W24" s="1">
        <f t="shared" si="4"/>
        <v>0</v>
      </c>
    </row>
    <row r="25" s="1" customFormat="1" ht="21.6" spans="1:23">
      <c r="A25" s="20">
        <v>9</v>
      </c>
      <c r="B25" s="30"/>
      <c r="C25" s="25" t="s">
        <v>48</v>
      </c>
      <c r="D25" s="25" t="s">
        <v>49</v>
      </c>
      <c r="E25" s="25" t="s">
        <v>40</v>
      </c>
      <c r="F25" s="25">
        <v>1485</v>
      </c>
      <c r="G25" s="23">
        <v>36</v>
      </c>
      <c r="H25" s="26">
        <v>53460</v>
      </c>
      <c r="I25" s="26">
        <v>53460</v>
      </c>
      <c r="J25" s="26"/>
      <c r="K25" s="26"/>
      <c r="L25" s="26">
        <v>0</v>
      </c>
      <c r="M25" s="24">
        <f t="shared" si="1"/>
        <v>37500</v>
      </c>
      <c r="N25" s="24">
        <v>28800</v>
      </c>
      <c r="O25" s="24">
        <v>8700</v>
      </c>
      <c r="P25" s="23">
        <f t="shared" si="2"/>
        <v>15960</v>
      </c>
      <c r="Q25" s="23"/>
      <c r="R25" s="23">
        <v>10700</v>
      </c>
      <c r="S25" s="23">
        <v>5260</v>
      </c>
      <c r="T25" s="31"/>
      <c r="U25" s="1">
        <f>_xlfn.XLOOKUP(C25,[1]免保教费!$C$9:$C$268,[1]免保教费!$Q$9:$Q$268,0,1)</f>
        <v>1.07</v>
      </c>
      <c r="V25" s="1">
        <f t="shared" si="3"/>
        <v>15960</v>
      </c>
      <c r="W25" s="1">
        <f t="shared" si="4"/>
        <v>0</v>
      </c>
    </row>
    <row r="26" s="1" customFormat="1" spans="1:23">
      <c r="A26" s="20">
        <v>11</v>
      </c>
      <c r="B26" s="30"/>
      <c r="C26" s="25" t="s">
        <v>50</v>
      </c>
      <c r="D26" s="25" t="s">
        <v>49</v>
      </c>
      <c r="E26" s="25" t="s">
        <v>40</v>
      </c>
      <c r="F26" s="25">
        <v>1485</v>
      </c>
      <c r="G26" s="23">
        <v>47</v>
      </c>
      <c r="H26" s="26">
        <v>69795</v>
      </c>
      <c r="I26" s="26">
        <v>69795</v>
      </c>
      <c r="J26" s="26"/>
      <c r="K26" s="26"/>
      <c r="L26" s="26">
        <v>0</v>
      </c>
      <c r="M26" s="24">
        <f t="shared" si="1"/>
        <v>48600</v>
      </c>
      <c r="N26" s="24">
        <v>37600</v>
      </c>
      <c r="O26" s="24">
        <v>11000</v>
      </c>
      <c r="P26" s="23">
        <f t="shared" si="2"/>
        <v>21195</v>
      </c>
      <c r="Q26" s="23"/>
      <c r="R26" s="23">
        <v>14000</v>
      </c>
      <c r="S26" s="23">
        <v>7195</v>
      </c>
      <c r="T26" s="31"/>
      <c r="U26" s="1">
        <f>_xlfn.XLOOKUP(C26,[1]免保教费!$C$9:$C$268,[1]免保教费!$Q$9:$Q$268,0,1)</f>
        <v>1.4</v>
      </c>
      <c r="V26" s="1">
        <f t="shared" si="3"/>
        <v>21195</v>
      </c>
      <c r="W26" s="1">
        <f t="shared" si="4"/>
        <v>0</v>
      </c>
    </row>
    <row r="27" s="1" customFormat="1" spans="1:23">
      <c r="A27" s="20">
        <v>12</v>
      </c>
      <c r="B27" s="30"/>
      <c r="C27" s="25" t="s">
        <v>51</v>
      </c>
      <c r="D27" s="25" t="s">
        <v>42</v>
      </c>
      <c r="E27" s="25" t="s">
        <v>33</v>
      </c>
      <c r="F27" s="25">
        <v>1260</v>
      </c>
      <c r="G27" s="23">
        <v>52</v>
      </c>
      <c r="H27" s="26">
        <v>65520</v>
      </c>
      <c r="I27" s="26">
        <v>65520</v>
      </c>
      <c r="J27" s="26">
        <v>0</v>
      </c>
      <c r="K27" s="26"/>
      <c r="L27" s="26"/>
      <c r="M27" s="24">
        <f t="shared" si="1"/>
        <v>45700</v>
      </c>
      <c r="N27" s="24">
        <v>35300</v>
      </c>
      <c r="O27" s="24">
        <v>10400</v>
      </c>
      <c r="P27" s="23">
        <f t="shared" si="2"/>
        <v>19820</v>
      </c>
      <c r="Q27" s="23"/>
      <c r="R27" s="23">
        <v>13100</v>
      </c>
      <c r="S27" s="23">
        <v>6720</v>
      </c>
      <c r="T27" s="31"/>
      <c r="U27" s="1">
        <f>_xlfn.XLOOKUP(C27,[1]免保教费!$C$9:$C$268,[1]免保教费!$Q$9:$Q$268,0,1)</f>
        <v>1.31</v>
      </c>
      <c r="V27" s="1">
        <f t="shared" si="3"/>
        <v>19820</v>
      </c>
      <c r="W27" s="1">
        <f t="shared" si="4"/>
        <v>0</v>
      </c>
    </row>
    <row r="28" s="1" customFormat="1" spans="1:23">
      <c r="A28" s="20">
        <v>13</v>
      </c>
      <c r="B28" s="32"/>
      <c r="C28" s="25" t="s">
        <v>52</v>
      </c>
      <c r="D28" s="25" t="s">
        <v>42</v>
      </c>
      <c r="E28" s="25" t="s">
        <v>33</v>
      </c>
      <c r="F28" s="25">
        <v>1260</v>
      </c>
      <c r="G28" s="23">
        <v>117</v>
      </c>
      <c r="H28" s="26">
        <v>147420</v>
      </c>
      <c r="I28" s="26">
        <v>147420</v>
      </c>
      <c r="J28" s="26">
        <v>0</v>
      </c>
      <c r="K28" s="26"/>
      <c r="L28" s="26"/>
      <c r="M28" s="24">
        <f t="shared" si="1"/>
        <v>102800</v>
      </c>
      <c r="N28" s="24">
        <v>79500</v>
      </c>
      <c r="O28" s="24">
        <v>23300</v>
      </c>
      <c r="P28" s="23">
        <f t="shared" si="2"/>
        <v>44620</v>
      </c>
      <c r="Q28" s="23"/>
      <c r="R28" s="23">
        <v>29500</v>
      </c>
      <c r="S28" s="23">
        <v>15120</v>
      </c>
      <c r="T28" s="23"/>
      <c r="U28" s="1">
        <f>_xlfn.XLOOKUP(C28,[1]免保教费!$C$9:$C$268,[1]免保教费!$Q$9:$Q$268,0,1)</f>
        <v>2.95</v>
      </c>
      <c r="V28" s="1">
        <f t="shared" si="3"/>
        <v>44620</v>
      </c>
      <c r="W28" s="1">
        <f t="shared" si="4"/>
        <v>0</v>
      </c>
    </row>
    <row r="29" s="1" customFormat="1" spans="1:23">
      <c r="A29" s="20">
        <v>15</v>
      </c>
      <c r="B29" s="28" t="s">
        <v>53</v>
      </c>
      <c r="C29" s="25" t="s">
        <v>54</v>
      </c>
      <c r="D29" s="25" t="s">
        <v>42</v>
      </c>
      <c r="E29" s="25" t="s">
        <v>40</v>
      </c>
      <c r="F29" s="25">
        <v>1485</v>
      </c>
      <c r="G29" s="23">
        <v>96</v>
      </c>
      <c r="H29" s="26">
        <v>142560</v>
      </c>
      <c r="I29" s="26">
        <v>142560</v>
      </c>
      <c r="J29" s="26"/>
      <c r="K29" s="26"/>
      <c r="L29" s="26">
        <v>0</v>
      </c>
      <c r="M29" s="24">
        <f t="shared" si="1"/>
        <v>99500</v>
      </c>
      <c r="N29" s="24">
        <v>76900</v>
      </c>
      <c r="O29" s="24">
        <v>22600</v>
      </c>
      <c r="P29" s="23">
        <f t="shared" si="2"/>
        <v>43060</v>
      </c>
      <c r="Q29" s="23"/>
      <c r="R29" s="23">
        <v>28500</v>
      </c>
      <c r="S29" s="23">
        <v>14560</v>
      </c>
      <c r="T29" s="29" t="s">
        <v>53</v>
      </c>
      <c r="U29" s="1">
        <f>_xlfn.XLOOKUP(C29,[1]免保教费!$C$9:$C$268,[1]免保教费!$Q$9:$Q$268,0,1)</f>
        <v>2.85</v>
      </c>
      <c r="V29" s="1">
        <f t="shared" si="3"/>
        <v>43060</v>
      </c>
      <c r="W29" s="1">
        <f t="shared" si="4"/>
        <v>0</v>
      </c>
    </row>
    <row r="30" s="1" customFormat="1" spans="1:23">
      <c r="A30" s="20">
        <v>16</v>
      </c>
      <c r="B30" s="30"/>
      <c r="C30" s="25" t="s">
        <v>55</v>
      </c>
      <c r="D30" s="25" t="s">
        <v>42</v>
      </c>
      <c r="E30" s="25" t="s">
        <v>33</v>
      </c>
      <c r="F30" s="25">
        <v>1260</v>
      </c>
      <c r="G30" s="23">
        <v>24</v>
      </c>
      <c r="H30" s="26">
        <v>30240</v>
      </c>
      <c r="I30" s="26">
        <v>30240</v>
      </c>
      <c r="J30" s="26">
        <v>0</v>
      </c>
      <c r="K30" s="26"/>
      <c r="L30" s="26"/>
      <c r="M30" s="24">
        <f t="shared" si="1"/>
        <v>21100</v>
      </c>
      <c r="N30" s="24">
        <v>16300</v>
      </c>
      <c r="O30" s="24">
        <v>4800</v>
      </c>
      <c r="P30" s="23">
        <f t="shared" si="2"/>
        <v>9140</v>
      </c>
      <c r="Q30" s="23"/>
      <c r="R30" s="23">
        <v>6000</v>
      </c>
      <c r="S30" s="23">
        <v>3140</v>
      </c>
      <c r="T30" s="31"/>
      <c r="U30" s="1">
        <f>_xlfn.XLOOKUP(C30,[1]免保教费!$C$9:$C$268,[1]免保教费!$Q$9:$Q$268,0,1)</f>
        <v>0.6</v>
      </c>
      <c r="V30" s="1">
        <f t="shared" si="3"/>
        <v>9140</v>
      </c>
      <c r="W30" s="1">
        <f t="shared" si="4"/>
        <v>0</v>
      </c>
    </row>
    <row r="31" s="1" customFormat="1" spans="1:23">
      <c r="A31" s="20">
        <v>17</v>
      </c>
      <c r="B31" s="30"/>
      <c r="C31" s="25" t="s">
        <v>56</v>
      </c>
      <c r="D31" s="25" t="s">
        <v>42</v>
      </c>
      <c r="E31" s="25" t="s">
        <v>33</v>
      </c>
      <c r="F31" s="25">
        <v>1260</v>
      </c>
      <c r="G31" s="23">
        <v>72</v>
      </c>
      <c r="H31" s="26">
        <v>90720</v>
      </c>
      <c r="I31" s="26">
        <v>90720</v>
      </c>
      <c r="J31" s="26">
        <v>0</v>
      </c>
      <c r="K31" s="26"/>
      <c r="L31" s="26"/>
      <c r="M31" s="24">
        <f t="shared" si="1"/>
        <v>63300</v>
      </c>
      <c r="N31" s="24">
        <v>48900</v>
      </c>
      <c r="O31" s="24">
        <v>14400</v>
      </c>
      <c r="P31" s="23">
        <f t="shared" si="2"/>
        <v>27420</v>
      </c>
      <c r="Q31" s="23"/>
      <c r="R31" s="23">
        <v>18100</v>
      </c>
      <c r="S31" s="23">
        <v>9320</v>
      </c>
      <c r="T31" s="31"/>
      <c r="U31" s="1">
        <f>_xlfn.XLOOKUP(C31,[1]免保教费!$C$9:$C$268,[1]免保教费!$Q$9:$Q$268,0,1)</f>
        <v>1.81</v>
      </c>
      <c r="V31" s="1">
        <f t="shared" si="3"/>
        <v>27420</v>
      </c>
      <c r="W31" s="1">
        <f t="shared" si="4"/>
        <v>0</v>
      </c>
    </row>
    <row r="32" s="1" customFormat="1" spans="1:23">
      <c r="A32" s="20">
        <v>19</v>
      </c>
      <c r="B32" s="30"/>
      <c r="C32" s="25" t="s">
        <v>57</v>
      </c>
      <c r="D32" s="25" t="s">
        <v>42</v>
      </c>
      <c r="E32" s="25" t="s">
        <v>33</v>
      </c>
      <c r="F32" s="25">
        <v>1260</v>
      </c>
      <c r="G32" s="23">
        <v>45</v>
      </c>
      <c r="H32" s="26">
        <v>56700</v>
      </c>
      <c r="I32" s="26">
        <v>56700</v>
      </c>
      <c r="J32" s="26">
        <v>0</v>
      </c>
      <c r="K32" s="26"/>
      <c r="L32" s="26"/>
      <c r="M32" s="24">
        <f t="shared" si="1"/>
        <v>39800</v>
      </c>
      <c r="N32" s="24">
        <v>30600</v>
      </c>
      <c r="O32" s="24">
        <v>9200</v>
      </c>
      <c r="P32" s="23">
        <f t="shared" si="2"/>
        <v>16900</v>
      </c>
      <c r="Q32" s="23"/>
      <c r="R32" s="23">
        <v>11300</v>
      </c>
      <c r="S32" s="23">
        <v>5600</v>
      </c>
      <c r="T32" s="31"/>
      <c r="U32" s="1">
        <f>_xlfn.XLOOKUP(C32,[1]免保教费!$C$9:$C$268,[1]免保教费!$Q$9:$Q$268,0,1)</f>
        <v>1.13</v>
      </c>
      <c r="V32" s="1">
        <f t="shared" si="3"/>
        <v>16900</v>
      </c>
      <c r="W32" s="1">
        <f t="shared" si="4"/>
        <v>0</v>
      </c>
    </row>
    <row r="33" s="1" customFormat="1" spans="1:23">
      <c r="A33" s="20">
        <v>20</v>
      </c>
      <c r="B33" s="30"/>
      <c r="C33" s="25" t="s">
        <v>58</v>
      </c>
      <c r="D33" s="25" t="s">
        <v>42</v>
      </c>
      <c r="E33" s="25" t="s">
        <v>33</v>
      </c>
      <c r="F33" s="25">
        <v>1260</v>
      </c>
      <c r="G33" s="23">
        <v>43</v>
      </c>
      <c r="H33" s="26">
        <v>54180</v>
      </c>
      <c r="I33" s="26">
        <v>54180</v>
      </c>
      <c r="J33" s="26">
        <v>0</v>
      </c>
      <c r="K33" s="26"/>
      <c r="L33" s="26"/>
      <c r="M33" s="24">
        <f t="shared" si="1"/>
        <v>37400</v>
      </c>
      <c r="N33" s="24">
        <v>29200</v>
      </c>
      <c r="O33" s="24">
        <v>8200</v>
      </c>
      <c r="P33" s="23">
        <f t="shared" si="2"/>
        <v>16780</v>
      </c>
      <c r="Q33" s="23"/>
      <c r="R33" s="23">
        <v>10800</v>
      </c>
      <c r="S33" s="23">
        <v>5980</v>
      </c>
      <c r="T33" s="31"/>
      <c r="U33" s="1">
        <f>_xlfn.XLOOKUP(C33,[1]免保教费!$C$9:$C$268,[1]免保教费!$Q$9:$Q$268,0,1)</f>
        <v>1.08</v>
      </c>
      <c r="V33" s="1">
        <f t="shared" si="3"/>
        <v>16780</v>
      </c>
      <c r="W33" s="1">
        <f t="shared" si="4"/>
        <v>0</v>
      </c>
    </row>
    <row r="34" s="1" customFormat="1" spans="1:23">
      <c r="A34" s="20">
        <v>21</v>
      </c>
      <c r="B34" s="30"/>
      <c r="C34" s="25" t="s">
        <v>59</v>
      </c>
      <c r="D34" s="25" t="s">
        <v>42</v>
      </c>
      <c r="E34" s="25" t="s">
        <v>33</v>
      </c>
      <c r="F34" s="25">
        <v>1260</v>
      </c>
      <c r="G34" s="23">
        <v>65</v>
      </c>
      <c r="H34" s="26">
        <v>81900</v>
      </c>
      <c r="I34" s="26">
        <v>81900</v>
      </c>
      <c r="J34" s="26">
        <v>0</v>
      </c>
      <c r="K34" s="26"/>
      <c r="L34" s="26"/>
      <c r="M34" s="24">
        <f t="shared" si="1"/>
        <v>57200</v>
      </c>
      <c r="N34" s="24">
        <v>44200</v>
      </c>
      <c r="O34" s="24">
        <v>13000</v>
      </c>
      <c r="P34" s="23">
        <f t="shared" si="2"/>
        <v>24700</v>
      </c>
      <c r="Q34" s="23"/>
      <c r="R34" s="23">
        <v>16400</v>
      </c>
      <c r="S34" s="23">
        <v>8300</v>
      </c>
      <c r="T34" s="31"/>
      <c r="U34" s="1">
        <f>_xlfn.XLOOKUP(C34,[1]免保教费!$C$9:$C$268,[1]免保教费!$Q$9:$Q$268,0,1)</f>
        <v>1.64</v>
      </c>
      <c r="V34" s="1">
        <f t="shared" si="3"/>
        <v>24700</v>
      </c>
      <c r="W34" s="1">
        <f t="shared" si="4"/>
        <v>0</v>
      </c>
    </row>
    <row r="35" s="1" customFormat="1" spans="1:23">
      <c r="A35" s="20">
        <v>22</v>
      </c>
      <c r="B35" s="30"/>
      <c r="C35" s="25" t="s">
        <v>60</v>
      </c>
      <c r="D35" s="25" t="s">
        <v>42</v>
      </c>
      <c r="E35" s="25" t="s">
        <v>33</v>
      </c>
      <c r="F35" s="25">
        <v>1260</v>
      </c>
      <c r="G35" s="23">
        <v>79</v>
      </c>
      <c r="H35" s="26">
        <v>99540</v>
      </c>
      <c r="I35" s="26">
        <v>99540</v>
      </c>
      <c r="J35" s="26">
        <v>0</v>
      </c>
      <c r="K35" s="26"/>
      <c r="L35" s="26"/>
      <c r="M35" s="24">
        <f t="shared" si="1"/>
        <v>69500</v>
      </c>
      <c r="N35" s="24">
        <v>53700</v>
      </c>
      <c r="O35" s="24">
        <v>15800</v>
      </c>
      <c r="P35" s="23">
        <f t="shared" si="2"/>
        <v>30040</v>
      </c>
      <c r="Q35" s="23"/>
      <c r="R35" s="23">
        <v>19900</v>
      </c>
      <c r="S35" s="23">
        <v>10140</v>
      </c>
      <c r="T35" s="31"/>
      <c r="U35" s="1">
        <f>_xlfn.XLOOKUP(C35,[1]免保教费!$C$9:$C$268,[1]免保教费!$Q$9:$Q$268,0,1)</f>
        <v>1.99</v>
      </c>
      <c r="V35" s="1">
        <f t="shared" si="3"/>
        <v>30040</v>
      </c>
      <c r="W35" s="1">
        <f t="shared" si="4"/>
        <v>0</v>
      </c>
    </row>
    <row r="36" s="1" customFormat="1" spans="1:23">
      <c r="A36" s="20">
        <v>23</v>
      </c>
      <c r="B36" s="30"/>
      <c r="C36" s="25" t="s">
        <v>61</v>
      </c>
      <c r="D36" s="25" t="s">
        <v>42</v>
      </c>
      <c r="E36" s="25" t="s">
        <v>33</v>
      </c>
      <c r="F36" s="25">
        <v>1260</v>
      </c>
      <c r="G36" s="23">
        <v>50</v>
      </c>
      <c r="H36" s="26">
        <v>63000</v>
      </c>
      <c r="I36" s="26">
        <v>63000</v>
      </c>
      <c r="J36" s="26">
        <v>0</v>
      </c>
      <c r="K36" s="26"/>
      <c r="L36" s="26"/>
      <c r="M36" s="24">
        <f t="shared" si="1"/>
        <v>44200</v>
      </c>
      <c r="N36" s="24">
        <v>34000</v>
      </c>
      <c r="O36" s="24">
        <v>10200</v>
      </c>
      <c r="P36" s="23">
        <f t="shared" si="2"/>
        <v>18800</v>
      </c>
      <c r="Q36" s="23"/>
      <c r="R36" s="23">
        <v>12600</v>
      </c>
      <c r="S36" s="23">
        <v>6200</v>
      </c>
      <c r="T36" s="31"/>
      <c r="U36" s="1">
        <f>_xlfn.XLOOKUP(C36,[1]免保教费!$C$9:$C$268,[1]免保教费!$Q$9:$Q$268,0,1)</f>
        <v>1.26</v>
      </c>
      <c r="V36" s="1">
        <f t="shared" si="3"/>
        <v>18800</v>
      </c>
      <c r="W36" s="1">
        <f t="shared" si="4"/>
        <v>0</v>
      </c>
    </row>
    <row r="37" s="1" customFormat="1" spans="1:23">
      <c r="A37" s="20">
        <v>25</v>
      </c>
      <c r="B37" s="30"/>
      <c r="C37" s="25" t="s">
        <v>62</v>
      </c>
      <c r="D37" s="25" t="s">
        <v>49</v>
      </c>
      <c r="E37" s="25" t="s">
        <v>33</v>
      </c>
      <c r="F37" s="25">
        <v>1260</v>
      </c>
      <c r="G37" s="23">
        <v>22</v>
      </c>
      <c r="H37" s="26">
        <v>27720</v>
      </c>
      <c r="I37" s="26">
        <v>27720</v>
      </c>
      <c r="J37" s="26">
        <v>0</v>
      </c>
      <c r="K37" s="26"/>
      <c r="L37" s="26"/>
      <c r="M37" s="24">
        <f t="shared" si="1"/>
        <v>19300</v>
      </c>
      <c r="N37" s="24">
        <v>14900</v>
      </c>
      <c r="O37" s="24">
        <v>4400</v>
      </c>
      <c r="P37" s="23">
        <f t="shared" si="2"/>
        <v>8420</v>
      </c>
      <c r="Q37" s="23"/>
      <c r="R37" s="23">
        <v>5500</v>
      </c>
      <c r="S37" s="23">
        <v>2920</v>
      </c>
      <c r="T37" s="31"/>
      <c r="U37" s="1">
        <f>_xlfn.XLOOKUP(C37,[1]免保教费!$C$9:$C$268,[1]免保教费!$Q$9:$Q$268,0,1)</f>
        <v>0.55</v>
      </c>
      <c r="V37" s="1">
        <f t="shared" si="3"/>
        <v>8420</v>
      </c>
      <c r="W37" s="1">
        <f t="shared" si="4"/>
        <v>0</v>
      </c>
    </row>
    <row r="38" s="1" customFormat="1" spans="1:23">
      <c r="A38" s="20">
        <v>26</v>
      </c>
      <c r="B38" s="30"/>
      <c r="C38" s="25" t="s">
        <v>63</v>
      </c>
      <c r="D38" s="25" t="s">
        <v>64</v>
      </c>
      <c r="E38" s="25" t="s">
        <v>40</v>
      </c>
      <c r="F38" s="25">
        <v>1485</v>
      </c>
      <c r="G38" s="23">
        <v>149</v>
      </c>
      <c r="H38" s="26">
        <v>213165</v>
      </c>
      <c r="I38" s="26">
        <v>167805</v>
      </c>
      <c r="J38" s="27"/>
      <c r="K38" s="27"/>
      <c r="L38" s="26">
        <v>45360</v>
      </c>
      <c r="M38" s="24">
        <f t="shared" si="1"/>
        <v>148600</v>
      </c>
      <c r="N38" s="24">
        <v>114900</v>
      </c>
      <c r="O38" s="24">
        <v>33700</v>
      </c>
      <c r="P38" s="23">
        <f t="shared" si="2"/>
        <v>64565</v>
      </c>
      <c r="Q38" s="23"/>
      <c r="R38" s="23">
        <v>42600</v>
      </c>
      <c r="S38" s="23">
        <v>21965</v>
      </c>
      <c r="T38" s="31"/>
      <c r="U38" s="1">
        <f>_xlfn.XLOOKUP(C38,[1]免保教费!$C$9:$C$268,[1]免保教费!$Q$9:$Q$268,0,1)</f>
        <v>4.26</v>
      </c>
      <c r="V38" s="1">
        <f t="shared" si="3"/>
        <v>64565</v>
      </c>
      <c r="W38" s="1">
        <f t="shared" si="4"/>
        <v>0</v>
      </c>
    </row>
    <row r="39" s="1" customFormat="1" ht="21.6" spans="1:23">
      <c r="A39" s="20">
        <v>27</v>
      </c>
      <c r="B39" s="30"/>
      <c r="C39" s="25" t="s">
        <v>65</v>
      </c>
      <c r="D39" s="25" t="s">
        <v>49</v>
      </c>
      <c r="E39" s="25" t="s">
        <v>33</v>
      </c>
      <c r="F39" s="25">
        <v>1260</v>
      </c>
      <c r="G39" s="23">
        <v>24</v>
      </c>
      <c r="H39" s="26">
        <v>30240</v>
      </c>
      <c r="I39" s="26">
        <v>30240</v>
      </c>
      <c r="J39" s="26">
        <v>0</v>
      </c>
      <c r="K39" s="27"/>
      <c r="L39" s="27"/>
      <c r="M39" s="24">
        <f t="shared" si="1"/>
        <v>21100</v>
      </c>
      <c r="N39" s="24">
        <v>16300</v>
      </c>
      <c r="O39" s="24">
        <v>4800</v>
      </c>
      <c r="P39" s="23">
        <f t="shared" si="2"/>
        <v>9140</v>
      </c>
      <c r="Q39" s="23"/>
      <c r="R39" s="23">
        <v>6000</v>
      </c>
      <c r="S39" s="23">
        <v>3140</v>
      </c>
      <c r="T39" s="31"/>
      <c r="U39" s="1">
        <f>_xlfn.XLOOKUP(C39,[1]免保教费!$C$9:$C$268,[1]免保教费!$Q$9:$Q$268,0,1)</f>
        <v>0.6</v>
      </c>
      <c r="V39" s="1">
        <f t="shared" si="3"/>
        <v>9140</v>
      </c>
      <c r="W39" s="1">
        <f t="shared" si="4"/>
        <v>0</v>
      </c>
    </row>
    <row r="40" s="1" customFormat="1" spans="1:23">
      <c r="A40" s="20">
        <v>28</v>
      </c>
      <c r="B40" s="30"/>
      <c r="C40" s="25" t="s">
        <v>66</v>
      </c>
      <c r="D40" s="25" t="s">
        <v>67</v>
      </c>
      <c r="E40" s="25" t="s">
        <v>33</v>
      </c>
      <c r="F40" s="25">
        <v>990</v>
      </c>
      <c r="G40" s="23">
        <v>9</v>
      </c>
      <c r="H40" s="26">
        <v>8910</v>
      </c>
      <c r="I40" s="26">
        <v>0</v>
      </c>
      <c r="J40" s="26">
        <v>8910</v>
      </c>
      <c r="K40" s="27"/>
      <c r="L40" s="27"/>
      <c r="M40" s="24">
        <f t="shared" si="1"/>
        <v>6600</v>
      </c>
      <c r="N40" s="24">
        <v>4800</v>
      </c>
      <c r="O40" s="24">
        <v>1800</v>
      </c>
      <c r="P40" s="23">
        <f t="shared" si="2"/>
        <v>2310</v>
      </c>
      <c r="Q40" s="23">
        <v>1800</v>
      </c>
      <c r="R40" s="23"/>
      <c r="S40" s="23">
        <v>510</v>
      </c>
      <c r="T40" s="31"/>
      <c r="U40" s="1">
        <f>_xlfn.XLOOKUP(C40,[1]免保教费!$C$9:$C$268,[1]免保教费!$Q$9:$Q$268,0,1)</f>
        <v>0.18</v>
      </c>
      <c r="V40" s="1">
        <f t="shared" si="3"/>
        <v>2310</v>
      </c>
      <c r="W40" s="1">
        <f t="shared" si="4"/>
        <v>0</v>
      </c>
    </row>
    <row r="41" s="1" customFormat="1" spans="1:23">
      <c r="A41" s="20">
        <v>29</v>
      </c>
      <c r="B41" s="32"/>
      <c r="C41" s="25" t="s">
        <v>68</v>
      </c>
      <c r="D41" s="25" t="s">
        <v>67</v>
      </c>
      <c r="E41" s="25" t="s">
        <v>33</v>
      </c>
      <c r="F41" s="25">
        <v>990</v>
      </c>
      <c r="G41" s="23">
        <v>10</v>
      </c>
      <c r="H41" s="26">
        <v>9900</v>
      </c>
      <c r="I41" s="26">
        <v>0</v>
      </c>
      <c r="J41" s="26">
        <v>9900</v>
      </c>
      <c r="K41" s="27"/>
      <c r="L41" s="27"/>
      <c r="M41" s="24">
        <f t="shared" si="1"/>
        <v>7300</v>
      </c>
      <c r="N41" s="24">
        <v>5300</v>
      </c>
      <c r="O41" s="24">
        <v>2000</v>
      </c>
      <c r="P41" s="23">
        <f t="shared" si="2"/>
        <v>2600</v>
      </c>
      <c r="Q41" s="23">
        <v>2000</v>
      </c>
      <c r="R41" s="23"/>
      <c r="S41" s="23">
        <v>600</v>
      </c>
      <c r="T41" s="23"/>
      <c r="U41" s="1">
        <f>_xlfn.XLOOKUP(C41,[1]免保教费!$C$9:$C$268,[1]免保教费!$Q$9:$Q$268,0,1)</f>
        <v>0.2</v>
      </c>
      <c r="V41" s="1">
        <f t="shared" si="3"/>
        <v>2600</v>
      </c>
      <c r="W41" s="1">
        <f t="shared" si="4"/>
        <v>0</v>
      </c>
    </row>
    <row r="42" s="1" customFormat="1" spans="1:23">
      <c r="A42" s="20">
        <v>30</v>
      </c>
      <c r="B42" s="33" t="s">
        <v>69</v>
      </c>
      <c r="C42" s="25" t="s">
        <v>70</v>
      </c>
      <c r="D42" s="25" t="s">
        <v>22</v>
      </c>
      <c r="E42" s="25" t="s">
        <v>40</v>
      </c>
      <c r="F42" s="25">
        <v>1485</v>
      </c>
      <c r="G42" s="23">
        <v>167</v>
      </c>
      <c r="H42" s="26">
        <v>247995</v>
      </c>
      <c r="I42" s="26">
        <v>247995</v>
      </c>
      <c r="J42" s="27"/>
      <c r="K42" s="27"/>
      <c r="L42" s="26">
        <v>0</v>
      </c>
      <c r="M42" s="24">
        <f t="shared" si="1"/>
        <v>172900</v>
      </c>
      <c r="N42" s="24">
        <v>133700</v>
      </c>
      <c r="O42" s="24">
        <v>39200</v>
      </c>
      <c r="P42" s="23">
        <f t="shared" si="2"/>
        <v>75095</v>
      </c>
      <c r="Q42" s="23">
        <v>49600</v>
      </c>
      <c r="R42" s="23"/>
      <c r="S42" s="23">
        <v>25495</v>
      </c>
      <c r="T42" s="29" t="s">
        <v>69</v>
      </c>
      <c r="U42" s="1">
        <f>_xlfn.XLOOKUP(C42,[1]免保教费!$C$9:$C$268,[1]免保教费!$Q$9:$Q$268,0,1)</f>
        <v>4.96</v>
      </c>
      <c r="V42" s="1">
        <f t="shared" si="3"/>
        <v>75095</v>
      </c>
      <c r="W42" s="1">
        <f t="shared" si="4"/>
        <v>0</v>
      </c>
    </row>
    <row r="43" s="1" customFormat="1" spans="1:23">
      <c r="A43" s="20">
        <v>31</v>
      </c>
      <c r="B43" s="34"/>
      <c r="C43" s="25" t="s">
        <v>71</v>
      </c>
      <c r="D43" s="25" t="s">
        <v>22</v>
      </c>
      <c r="E43" s="25" t="s">
        <v>33</v>
      </c>
      <c r="F43" s="25">
        <v>1260</v>
      </c>
      <c r="G43" s="23">
        <v>29</v>
      </c>
      <c r="H43" s="26">
        <v>36540</v>
      </c>
      <c r="I43" s="26">
        <v>36540</v>
      </c>
      <c r="J43" s="26">
        <v>0</v>
      </c>
      <c r="K43" s="27"/>
      <c r="L43" s="27"/>
      <c r="M43" s="24">
        <f t="shared" si="1"/>
        <v>25500</v>
      </c>
      <c r="N43" s="24">
        <v>19700</v>
      </c>
      <c r="O43" s="24">
        <v>5800</v>
      </c>
      <c r="P43" s="23">
        <f t="shared" si="2"/>
        <v>11040</v>
      </c>
      <c r="Q43" s="23">
        <v>7300</v>
      </c>
      <c r="R43" s="23"/>
      <c r="S43" s="23">
        <v>3740</v>
      </c>
      <c r="T43" s="31"/>
      <c r="U43" s="1">
        <f>_xlfn.XLOOKUP(C43,[1]免保教费!$C$9:$C$268,[1]免保教费!$Q$9:$Q$268,0,1)</f>
        <v>0.73</v>
      </c>
      <c r="V43" s="1">
        <f t="shared" si="3"/>
        <v>11040</v>
      </c>
      <c r="W43" s="1">
        <f t="shared" si="4"/>
        <v>0</v>
      </c>
    </row>
    <row r="44" s="1" customFormat="1" spans="1:23">
      <c r="A44" s="20">
        <v>32</v>
      </c>
      <c r="B44" s="34"/>
      <c r="C44" s="25" t="s">
        <v>72</v>
      </c>
      <c r="D44" s="25" t="s">
        <v>42</v>
      </c>
      <c r="E44" s="25" t="s">
        <v>33</v>
      </c>
      <c r="F44" s="25">
        <v>1260</v>
      </c>
      <c r="G44" s="23">
        <v>32</v>
      </c>
      <c r="H44" s="26">
        <v>40320</v>
      </c>
      <c r="I44" s="26">
        <v>40320</v>
      </c>
      <c r="J44" s="26">
        <v>0</v>
      </c>
      <c r="K44" s="27"/>
      <c r="L44" s="27"/>
      <c r="M44" s="24">
        <f t="shared" si="1"/>
        <v>28100</v>
      </c>
      <c r="N44" s="24">
        <v>21700</v>
      </c>
      <c r="O44" s="24">
        <v>6400</v>
      </c>
      <c r="P44" s="23">
        <f t="shared" si="2"/>
        <v>12220</v>
      </c>
      <c r="Q44" s="23"/>
      <c r="R44" s="23">
        <v>8100</v>
      </c>
      <c r="S44" s="23">
        <v>4120</v>
      </c>
      <c r="T44" s="31"/>
      <c r="U44" s="1">
        <f>_xlfn.XLOOKUP(C44,[1]免保教费!$C$9:$C$268,[1]免保教费!$Q$9:$Q$268,0,1)</f>
        <v>0.81</v>
      </c>
      <c r="V44" s="1">
        <f t="shared" si="3"/>
        <v>12220</v>
      </c>
      <c r="W44" s="1">
        <f t="shared" si="4"/>
        <v>0</v>
      </c>
    </row>
    <row r="45" s="1" customFormat="1" spans="1:23">
      <c r="A45" s="20">
        <v>33</v>
      </c>
      <c r="B45" s="34"/>
      <c r="C45" s="25" t="s">
        <v>73</v>
      </c>
      <c r="D45" s="25" t="s">
        <v>42</v>
      </c>
      <c r="E45" s="25" t="s">
        <v>33</v>
      </c>
      <c r="F45" s="25">
        <v>1260</v>
      </c>
      <c r="G45" s="23">
        <v>120</v>
      </c>
      <c r="H45" s="26">
        <v>151200</v>
      </c>
      <c r="I45" s="26">
        <v>151200</v>
      </c>
      <c r="J45" s="26">
        <v>0</v>
      </c>
      <c r="K45" s="27"/>
      <c r="L45" s="27"/>
      <c r="M45" s="24">
        <f t="shared" si="1"/>
        <v>105400</v>
      </c>
      <c r="N45" s="24">
        <v>81500</v>
      </c>
      <c r="O45" s="24">
        <v>23900</v>
      </c>
      <c r="P45" s="23">
        <f t="shared" si="2"/>
        <v>45800</v>
      </c>
      <c r="Q45" s="23"/>
      <c r="R45" s="23">
        <v>30200</v>
      </c>
      <c r="S45" s="23">
        <v>15600</v>
      </c>
      <c r="T45" s="31"/>
      <c r="U45" s="1">
        <f>_xlfn.XLOOKUP(C45,[1]免保教费!$C$9:$C$268,[1]免保教费!$Q$9:$Q$268,0,1)</f>
        <v>3.02</v>
      </c>
      <c r="V45" s="1">
        <f t="shared" si="3"/>
        <v>45800</v>
      </c>
      <c r="W45" s="1">
        <f t="shared" si="4"/>
        <v>0</v>
      </c>
    </row>
    <row r="46" s="1" customFormat="1" spans="1:23">
      <c r="A46" s="20">
        <v>34</v>
      </c>
      <c r="B46" s="34"/>
      <c r="C46" s="25" t="s">
        <v>74</v>
      </c>
      <c r="D46" s="25" t="s">
        <v>42</v>
      </c>
      <c r="E46" s="25" t="s">
        <v>33</v>
      </c>
      <c r="F46" s="25">
        <v>1260</v>
      </c>
      <c r="G46" s="23">
        <v>85</v>
      </c>
      <c r="H46" s="26">
        <v>107100</v>
      </c>
      <c r="I46" s="26">
        <v>107100</v>
      </c>
      <c r="J46" s="26">
        <v>0</v>
      </c>
      <c r="K46" s="27"/>
      <c r="L46" s="27"/>
      <c r="M46" s="24">
        <f t="shared" si="1"/>
        <v>74700</v>
      </c>
      <c r="N46" s="24">
        <v>57700</v>
      </c>
      <c r="O46" s="24">
        <v>17000</v>
      </c>
      <c r="P46" s="23">
        <f t="shared" si="2"/>
        <v>32400</v>
      </c>
      <c r="Q46" s="23"/>
      <c r="R46" s="23">
        <v>21400</v>
      </c>
      <c r="S46" s="23">
        <v>11000</v>
      </c>
      <c r="T46" s="31"/>
      <c r="U46" s="1">
        <f>_xlfn.XLOOKUP(C46,[1]免保教费!$C$9:$C$268,[1]免保教费!$Q$9:$Q$268,0,1)</f>
        <v>2.14</v>
      </c>
      <c r="V46" s="1">
        <f t="shared" si="3"/>
        <v>32400</v>
      </c>
      <c r="W46" s="1">
        <f t="shared" si="4"/>
        <v>0</v>
      </c>
    </row>
    <row r="47" s="1" customFormat="1" spans="1:23">
      <c r="A47" s="20">
        <v>35</v>
      </c>
      <c r="B47" s="34"/>
      <c r="C47" s="25" t="s">
        <v>75</v>
      </c>
      <c r="D47" s="25" t="s">
        <v>42</v>
      </c>
      <c r="E47" s="25" t="s">
        <v>33</v>
      </c>
      <c r="F47" s="25">
        <v>1260</v>
      </c>
      <c r="G47" s="23">
        <v>60</v>
      </c>
      <c r="H47" s="26">
        <v>75600</v>
      </c>
      <c r="I47" s="26">
        <v>75600</v>
      </c>
      <c r="J47" s="26">
        <v>0</v>
      </c>
      <c r="K47" s="27"/>
      <c r="L47" s="27"/>
      <c r="M47" s="24">
        <f t="shared" si="1"/>
        <v>52800</v>
      </c>
      <c r="N47" s="24">
        <v>40800</v>
      </c>
      <c r="O47" s="24">
        <v>12000</v>
      </c>
      <c r="P47" s="23">
        <f t="shared" si="2"/>
        <v>22800</v>
      </c>
      <c r="Q47" s="23"/>
      <c r="R47" s="23">
        <v>15100</v>
      </c>
      <c r="S47" s="23">
        <v>7700</v>
      </c>
      <c r="T47" s="31"/>
      <c r="U47" s="1">
        <f>_xlfn.XLOOKUP(C47,[1]免保教费!$C$9:$C$268,[1]免保教费!$Q$9:$Q$268,0,1)</f>
        <v>1.51</v>
      </c>
      <c r="V47" s="1">
        <f t="shared" si="3"/>
        <v>22800</v>
      </c>
      <c r="W47" s="1">
        <f t="shared" si="4"/>
        <v>0</v>
      </c>
    </row>
    <row r="48" s="1" customFormat="1" spans="1:23">
      <c r="A48" s="20">
        <v>36</v>
      </c>
      <c r="B48" s="34"/>
      <c r="C48" s="25" t="s">
        <v>76</v>
      </c>
      <c r="D48" s="25" t="s">
        <v>42</v>
      </c>
      <c r="E48" s="25" t="s">
        <v>33</v>
      </c>
      <c r="F48" s="25">
        <v>1260</v>
      </c>
      <c r="G48" s="23">
        <v>64</v>
      </c>
      <c r="H48" s="26">
        <v>80640</v>
      </c>
      <c r="I48" s="26">
        <v>80640</v>
      </c>
      <c r="J48" s="26">
        <v>0</v>
      </c>
      <c r="K48" s="27"/>
      <c r="L48" s="27"/>
      <c r="M48" s="24">
        <f t="shared" si="1"/>
        <v>56300</v>
      </c>
      <c r="N48" s="24">
        <v>43500</v>
      </c>
      <c r="O48" s="24">
        <v>12800</v>
      </c>
      <c r="P48" s="23">
        <f t="shared" si="2"/>
        <v>24340</v>
      </c>
      <c r="Q48" s="23"/>
      <c r="R48" s="23">
        <v>16100</v>
      </c>
      <c r="S48" s="23">
        <v>8240</v>
      </c>
      <c r="T48" s="31"/>
      <c r="U48" s="1">
        <f>_xlfn.XLOOKUP(C48,[1]免保教费!$C$9:$C$268,[1]免保教费!$Q$9:$Q$268,0,1)</f>
        <v>1.61</v>
      </c>
      <c r="V48" s="1">
        <f t="shared" si="3"/>
        <v>24340</v>
      </c>
      <c r="W48" s="1">
        <f t="shared" si="4"/>
        <v>0</v>
      </c>
    </row>
    <row r="49" s="1" customFormat="1" spans="1:23">
      <c r="A49" s="20">
        <v>37</v>
      </c>
      <c r="B49" s="34"/>
      <c r="C49" s="25" t="s">
        <v>77</v>
      </c>
      <c r="D49" s="25" t="s">
        <v>42</v>
      </c>
      <c r="E49" s="25" t="s">
        <v>33</v>
      </c>
      <c r="F49" s="25">
        <v>1260</v>
      </c>
      <c r="G49" s="23">
        <v>39</v>
      </c>
      <c r="H49" s="26">
        <v>49140</v>
      </c>
      <c r="I49" s="26">
        <v>49140</v>
      </c>
      <c r="J49" s="26">
        <v>0</v>
      </c>
      <c r="K49" s="27"/>
      <c r="L49" s="27"/>
      <c r="M49" s="24">
        <f t="shared" si="1"/>
        <v>34300</v>
      </c>
      <c r="N49" s="24">
        <v>26500</v>
      </c>
      <c r="O49" s="24">
        <v>7800</v>
      </c>
      <c r="P49" s="23">
        <f t="shared" si="2"/>
        <v>14840</v>
      </c>
      <c r="Q49" s="23"/>
      <c r="R49" s="23">
        <v>9800</v>
      </c>
      <c r="S49" s="23">
        <v>5040</v>
      </c>
      <c r="T49" s="31"/>
      <c r="U49" s="1">
        <f>_xlfn.XLOOKUP(C49,[1]免保教费!$C$9:$C$268,[1]免保教费!$Q$9:$Q$268,0,1)</f>
        <v>0.98</v>
      </c>
      <c r="V49" s="1">
        <f t="shared" si="3"/>
        <v>14840</v>
      </c>
      <c r="W49" s="1">
        <f t="shared" si="4"/>
        <v>0</v>
      </c>
    </row>
    <row r="50" s="1" customFormat="1" spans="1:23">
      <c r="A50" s="20">
        <v>39</v>
      </c>
      <c r="B50" s="34"/>
      <c r="C50" s="25" t="s">
        <v>78</v>
      </c>
      <c r="D50" s="25" t="s">
        <v>42</v>
      </c>
      <c r="E50" s="25" t="s">
        <v>33</v>
      </c>
      <c r="F50" s="25">
        <v>1260</v>
      </c>
      <c r="G50" s="23">
        <v>32</v>
      </c>
      <c r="H50" s="26">
        <v>40320</v>
      </c>
      <c r="I50" s="26">
        <v>40320</v>
      </c>
      <c r="J50" s="26">
        <v>0</v>
      </c>
      <c r="K50" s="27"/>
      <c r="L50" s="27"/>
      <c r="M50" s="24">
        <f t="shared" si="1"/>
        <v>28100</v>
      </c>
      <c r="N50" s="24">
        <v>21700</v>
      </c>
      <c r="O50" s="24">
        <v>6400</v>
      </c>
      <c r="P50" s="23">
        <f t="shared" si="2"/>
        <v>12220</v>
      </c>
      <c r="Q50" s="23"/>
      <c r="R50" s="23">
        <v>8100</v>
      </c>
      <c r="S50" s="23">
        <v>4120</v>
      </c>
      <c r="T50" s="31"/>
      <c r="U50" s="1">
        <f>_xlfn.XLOOKUP(C50,[1]免保教费!$C$9:$C$268,[1]免保教费!$Q$9:$Q$268,0,1)</f>
        <v>0.81</v>
      </c>
      <c r="V50" s="1">
        <f t="shared" si="3"/>
        <v>12220</v>
      </c>
      <c r="W50" s="1">
        <f t="shared" si="4"/>
        <v>0</v>
      </c>
    </row>
    <row r="51" s="1" customFormat="1" spans="1:23">
      <c r="A51" s="20">
        <v>40</v>
      </c>
      <c r="B51" s="34"/>
      <c r="C51" s="25" t="s">
        <v>79</v>
      </c>
      <c r="D51" s="25" t="s">
        <v>49</v>
      </c>
      <c r="E51" s="25" t="s">
        <v>33</v>
      </c>
      <c r="F51" s="25">
        <v>1260</v>
      </c>
      <c r="G51" s="23">
        <v>38</v>
      </c>
      <c r="H51" s="26">
        <v>47880</v>
      </c>
      <c r="I51" s="26">
        <v>47880</v>
      </c>
      <c r="J51" s="26">
        <v>0</v>
      </c>
      <c r="K51" s="27"/>
      <c r="L51" s="27"/>
      <c r="M51" s="24">
        <f t="shared" si="1"/>
        <v>33400</v>
      </c>
      <c r="N51" s="24">
        <v>25800</v>
      </c>
      <c r="O51" s="24">
        <v>7600</v>
      </c>
      <c r="P51" s="23">
        <f t="shared" si="2"/>
        <v>14480</v>
      </c>
      <c r="Q51" s="23"/>
      <c r="R51" s="23">
        <v>9600</v>
      </c>
      <c r="S51" s="23">
        <v>4880</v>
      </c>
      <c r="T51" s="31"/>
      <c r="U51" s="1">
        <f>_xlfn.XLOOKUP(C51,[1]免保教费!$C$9:$C$268,[1]免保教费!$Q$9:$Q$268,0,1)</f>
        <v>0.96</v>
      </c>
      <c r="V51" s="1">
        <f t="shared" si="3"/>
        <v>14480</v>
      </c>
      <c r="W51" s="1">
        <f t="shared" si="4"/>
        <v>0</v>
      </c>
    </row>
    <row r="52" s="1" customFormat="1" spans="1:23">
      <c r="A52" s="20">
        <v>41</v>
      </c>
      <c r="B52" s="34"/>
      <c r="C52" s="25" t="s">
        <v>80</v>
      </c>
      <c r="D52" s="25" t="s">
        <v>42</v>
      </c>
      <c r="E52" s="25" t="s">
        <v>33</v>
      </c>
      <c r="F52" s="25">
        <v>1260</v>
      </c>
      <c r="G52" s="23">
        <v>29</v>
      </c>
      <c r="H52" s="26">
        <v>36540</v>
      </c>
      <c r="I52" s="26">
        <v>36540</v>
      </c>
      <c r="J52" s="26">
        <v>0</v>
      </c>
      <c r="K52" s="27"/>
      <c r="L52" s="27"/>
      <c r="M52" s="24">
        <f t="shared" si="1"/>
        <v>25500</v>
      </c>
      <c r="N52" s="24">
        <v>19700</v>
      </c>
      <c r="O52" s="24">
        <v>5800</v>
      </c>
      <c r="P52" s="23">
        <f t="shared" si="2"/>
        <v>11040</v>
      </c>
      <c r="Q52" s="23"/>
      <c r="R52" s="23">
        <v>7300</v>
      </c>
      <c r="S52" s="23">
        <v>3740</v>
      </c>
      <c r="T52" s="31"/>
      <c r="U52" s="1">
        <f>_xlfn.XLOOKUP(C52,[1]免保教费!$C$9:$C$268,[1]免保教费!$Q$9:$Q$268,0,1)</f>
        <v>0.73</v>
      </c>
      <c r="V52" s="1">
        <f t="shared" si="3"/>
        <v>11040</v>
      </c>
      <c r="W52" s="1">
        <f t="shared" si="4"/>
        <v>0</v>
      </c>
    </row>
    <row r="53" s="1" customFormat="1" spans="1:23">
      <c r="A53" s="20">
        <v>42</v>
      </c>
      <c r="B53" s="34"/>
      <c r="C53" s="25" t="s">
        <v>81</v>
      </c>
      <c r="D53" s="25" t="s">
        <v>42</v>
      </c>
      <c r="E53" s="25" t="s">
        <v>33</v>
      </c>
      <c r="F53" s="25">
        <v>1260</v>
      </c>
      <c r="G53" s="23">
        <v>59</v>
      </c>
      <c r="H53" s="26">
        <v>74340</v>
      </c>
      <c r="I53" s="26">
        <v>74340</v>
      </c>
      <c r="J53" s="26">
        <v>0</v>
      </c>
      <c r="K53" s="27"/>
      <c r="L53" s="27"/>
      <c r="M53" s="24">
        <f t="shared" si="1"/>
        <v>51900</v>
      </c>
      <c r="N53" s="24">
        <v>40100</v>
      </c>
      <c r="O53" s="24">
        <v>11800</v>
      </c>
      <c r="P53" s="23">
        <f t="shared" si="2"/>
        <v>22440</v>
      </c>
      <c r="Q53" s="23"/>
      <c r="R53" s="23">
        <v>14900</v>
      </c>
      <c r="S53" s="23">
        <v>7540</v>
      </c>
      <c r="T53" s="31"/>
      <c r="U53" s="1">
        <f>_xlfn.XLOOKUP(C53,[1]免保教费!$C$9:$C$268,[1]免保教费!$Q$9:$Q$268,0,1)</f>
        <v>1.49</v>
      </c>
      <c r="V53" s="1">
        <f t="shared" si="3"/>
        <v>22440</v>
      </c>
      <c r="W53" s="1">
        <f t="shared" si="4"/>
        <v>0</v>
      </c>
    </row>
    <row r="54" s="1" customFormat="1" spans="1:23">
      <c r="A54" s="20">
        <v>43</v>
      </c>
      <c r="B54" s="34"/>
      <c r="C54" s="25" t="s">
        <v>82</v>
      </c>
      <c r="D54" s="25" t="s">
        <v>42</v>
      </c>
      <c r="E54" s="25" t="s">
        <v>33</v>
      </c>
      <c r="F54" s="25">
        <v>1260</v>
      </c>
      <c r="G54" s="23">
        <v>93</v>
      </c>
      <c r="H54" s="26">
        <v>117180</v>
      </c>
      <c r="I54" s="26">
        <v>117180</v>
      </c>
      <c r="J54" s="26">
        <v>0</v>
      </c>
      <c r="K54" s="27"/>
      <c r="L54" s="27"/>
      <c r="M54" s="24">
        <f t="shared" si="1"/>
        <v>81700</v>
      </c>
      <c r="N54" s="24">
        <v>63200</v>
      </c>
      <c r="O54" s="24">
        <v>18500</v>
      </c>
      <c r="P54" s="23">
        <f t="shared" si="2"/>
        <v>35480</v>
      </c>
      <c r="Q54" s="23"/>
      <c r="R54" s="23">
        <v>23400</v>
      </c>
      <c r="S54" s="23">
        <v>12080</v>
      </c>
      <c r="T54" s="31"/>
      <c r="U54" s="1">
        <f>_xlfn.XLOOKUP(C54,[1]免保教费!$C$9:$C$268,[1]免保教费!$Q$9:$Q$268,0,1)</f>
        <v>2.34</v>
      </c>
      <c r="V54" s="1">
        <f t="shared" si="3"/>
        <v>35480</v>
      </c>
      <c r="W54" s="1">
        <f t="shared" si="4"/>
        <v>0</v>
      </c>
    </row>
    <row r="55" s="1" customFormat="1" spans="1:23">
      <c r="A55" s="20">
        <v>44</v>
      </c>
      <c r="B55" s="34"/>
      <c r="C55" s="25" t="s">
        <v>83</v>
      </c>
      <c r="D55" s="25" t="s">
        <v>42</v>
      </c>
      <c r="E55" s="25" t="s">
        <v>33</v>
      </c>
      <c r="F55" s="25">
        <v>1260</v>
      </c>
      <c r="G55" s="23">
        <v>51</v>
      </c>
      <c r="H55" s="26">
        <v>64260</v>
      </c>
      <c r="I55" s="26">
        <v>64260</v>
      </c>
      <c r="J55" s="26">
        <v>0</v>
      </c>
      <c r="K55" s="27"/>
      <c r="L55" s="27"/>
      <c r="M55" s="24">
        <f t="shared" si="1"/>
        <v>44800</v>
      </c>
      <c r="N55" s="24">
        <v>34600</v>
      </c>
      <c r="O55" s="24">
        <v>10200</v>
      </c>
      <c r="P55" s="23">
        <f t="shared" si="2"/>
        <v>19460</v>
      </c>
      <c r="Q55" s="23"/>
      <c r="R55" s="23">
        <v>12900</v>
      </c>
      <c r="S55" s="23">
        <v>6560</v>
      </c>
      <c r="T55" s="31"/>
      <c r="U55" s="1">
        <f>_xlfn.XLOOKUP(C55,[1]免保教费!$C$9:$C$268,[1]免保教费!$Q$9:$Q$268,0,1)</f>
        <v>1.29</v>
      </c>
      <c r="V55" s="1">
        <f t="shared" si="3"/>
        <v>19460</v>
      </c>
      <c r="W55" s="1">
        <f t="shared" si="4"/>
        <v>0</v>
      </c>
    </row>
    <row r="56" s="1" customFormat="1" spans="1:23">
      <c r="A56" s="20">
        <v>45</v>
      </c>
      <c r="B56" s="35"/>
      <c r="C56" s="25" t="s">
        <v>84</v>
      </c>
      <c r="D56" s="25" t="s">
        <v>64</v>
      </c>
      <c r="E56" s="25" t="s">
        <v>40</v>
      </c>
      <c r="F56" s="25">
        <v>1485</v>
      </c>
      <c r="G56" s="23">
        <v>128</v>
      </c>
      <c r="H56" s="26">
        <v>185130</v>
      </c>
      <c r="I56" s="26">
        <v>157410</v>
      </c>
      <c r="J56" s="27"/>
      <c r="K56" s="27"/>
      <c r="L56" s="26">
        <v>27720</v>
      </c>
      <c r="M56" s="24">
        <f t="shared" si="1"/>
        <v>129100</v>
      </c>
      <c r="N56" s="24">
        <v>99800</v>
      </c>
      <c r="O56" s="24">
        <v>29300</v>
      </c>
      <c r="P56" s="23">
        <f t="shared" si="2"/>
        <v>56030</v>
      </c>
      <c r="Q56" s="23"/>
      <c r="R56" s="23">
        <v>37000</v>
      </c>
      <c r="S56" s="23">
        <v>19030</v>
      </c>
      <c r="T56" s="23"/>
      <c r="U56" s="1">
        <f>_xlfn.XLOOKUP(C56,[1]免保教费!$C$9:$C$268,[1]免保教费!$Q$9:$Q$268,0,1)</f>
        <v>3.7</v>
      </c>
      <c r="V56" s="1">
        <f t="shared" si="3"/>
        <v>56030</v>
      </c>
      <c r="W56" s="1">
        <f t="shared" si="4"/>
        <v>0</v>
      </c>
    </row>
    <row r="57" s="1" customFormat="1" spans="1:23">
      <c r="A57" s="20">
        <v>46</v>
      </c>
      <c r="B57" s="33" t="s">
        <v>85</v>
      </c>
      <c r="C57" s="25" t="s">
        <v>86</v>
      </c>
      <c r="D57" s="25" t="s">
        <v>42</v>
      </c>
      <c r="E57" s="25" t="s">
        <v>33</v>
      </c>
      <c r="F57" s="25">
        <v>1260</v>
      </c>
      <c r="G57" s="23">
        <v>151</v>
      </c>
      <c r="H57" s="26">
        <v>190260</v>
      </c>
      <c r="I57" s="26">
        <v>190260</v>
      </c>
      <c r="J57" s="26">
        <v>0</v>
      </c>
      <c r="K57" s="27"/>
      <c r="L57" s="27"/>
      <c r="M57" s="24">
        <f t="shared" si="1"/>
        <v>132700</v>
      </c>
      <c r="N57" s="24">
        <v>102600</v>
      </c>
      <c r="O57" s="24">
        <v>30100</v>
      </c>
      <c r="P57" s="23">
        <f t="shared" si="2"/>
        <v>57560</v>
      </c>
      <c r="Q57" s="23"/>
      <c r="R57" s="23">
        <v>38100</v>
      </c>
      <c r="S57" s="23">
        <v>19460</v>
      </c>
      <c r="T57" s="29" t="s">
        <v>85</v>
      </c>
      <c r="U57" s="1">
        <f>_xlfn.XLOOKUP(C57,[1]免保教费!$C$9:$C$268,[1]免保教费!$Q$9:$Q$268,0,1)</f>
        <v>3.81</v>
      </c>
      <c r="V57" s="1">
        <f t="shared" si="3"/>
        <v>57560</v>
      </c>
      <c r="W57" s="1">
        <f t="shared" si="4"/>
        <v>0</v>
      </c>
    </row>
    <row r="58" s="1" customFormat="1" ht="21.6" spans="1:23">
      <c r="A58" s="20">
        <v>47</v>
      </c>
      <c r="B58" s="34"/>
      <c r="C58" s="25" t="s">
        <v>87</v>
      </c>
      <c r="D58" s="25" t="s">
        <v>88</v>
      </c>
      <c r="E58" s="25" t="s">
        <v>33</v>
      </c>
      <c r="F58" s="25">
        <v>1260</v>
      </c>
      <c r="G58" s="23">
        <v>11</v>
      </c>
      <c r="H58" s="26">
        <v>13860</v>
      </c>
      <c r="I58" s="26">
        <v>13860</v>
      </c>
      <c r="J58" s="26">
        <v>0</v>
      </c>
      <c r="K58" s="27"/>
      <c r="L58" s="27"/>
      <c r="M58" s="24">
        <f t="shared" si="1"/>
        <v>9700</v>
      </c>
      <c r="N58" s="24">
        <v>7500</v>
      </c>
      <c r="O58" s="24">
        <v>2200</v>
      </c>
      <c r="P58" s="23">
        <f t="shared" si="2"/>
        <v>4160</v>
      </c>
      <c r="Q58" s="23">
        <v>2800</v>
      </c>
      <c r="R58" s="23"/>
      <c r="S58" s="23">
        <v>1360</v>
      </c>
      <c r="T58" s="31"/>
      <c r="U58" s="1">
        <f>_xlfn.XLOOKUP(C58,[1]免保教费!$C$9:$C$268,[1]免保教费!$Q$9:$Q$268,0,1)</f>
        <v>0.28</v>
      </c>
      <c r="V58" s="1">
        <f t="shared" si="3"/>
        <v>4160</v>
      </c>
      <c r="W58" s="1">
        <f t="shared" si="4"/>
        <v>0</v>
      </c>
    </row>
    <row r="59" s="1" customFormat="1" spans="1:23">
      <c r="A59" s="20">
        <v>48</v>
      </c>
      <c r="B59" s="34"/>
      <c r="C59" s="25" t="s">
        <v>89</v>
      </c>
      <c r="D59" s="25" t="s">
        <v>22</v>
      </c>
      <c r="E59" s="25" t="s">
        <v>40</v>
      </c>
      <c r="F59" s="25">
        <v>1485</v>
      </c>
      <c r="G59" s="23">
        <v>119</v>
      </c>
      <c r="H59" s="26">
        <v>176715</v>
      </c>
      <c r="I59" s="26">
        <v>176715</v>
      </c>
      <c r="J59" s="27"/>
      <c r="K59" s="27"/>
      <c r="L59" s="26">
        <v>0</v>
      </c>
      <c r="M59" s="24">
        <f t="shared" si="1"/>
        <v>123300</v>
      </c>
      <c r="N59" s="24">
        <v>95300</v>
      </c>
      <c r="O59" s="24">
        <v>28000</v>
      </c>
      <c r="P59" s="23">
        <f t="shared" si="2"/>
        <v>53415</v>
      </c>
      <c r="Q59" s="23">
        <v>35300</v>
      </c>
      <c r="R59" s="23"/>
      <c r="S59" s="23">
        <v>18115</v>
      </c>
      <c r="T59" s="31"/>
      <c r="U59" s="1">
        <f>_xlfn.XLOOKUP(C59,[1]免保教费!$C$9:$C$268,[1]免保教费!$Q$9:$Q$268,0,1)</f>
        <v>3.53</v>
      </c>
      <c r="V59" s="1">
        <f t="shared" si="3"/>
        <v>53415</v>
      </c>
      <c r="W59" s="1">
        <f t="shared" si="4"/>
        <v>0</v>
      </c>
    </row>
    <row r="60" s="1" customFormat="1" spans="1:23">
      <c r="A60" s="20">
        <v>49</v>
      </c>
      <c r="B60" s="34"/>
      <c r="C60" s="25" t="s">
        <v>90</v>
      </c>
      <c r="D60" s="25" t="s">
        <v>42</v>
      </c>
      <c r="E60" s="25" t="s">
        <v>40</v>
      </c>
      <c r="F60" s="25">
        <v>1485</v>
      </c>
      <c r="G60" s="23">
        <v>133</v>
      </c>
      <c r="H60" s="26">
        <v>197505</v>
      </c>
      <c r="I60" s="26">
        <v>197505</v>
      </c>
      <c r="J60" s="27"/>
      <c r="K60" s="27"/>
      <c r="L60" s="26">
        <v>0</v>
      </c>
      <c r="M60" s="24">
        <f t="shared" si="1"/>
        <v>137800</v>
      </c>
      <c r="N60" s="24">
        <v>106500</v>
      </c>
      <c r="O60" s="24">
        <v>31300</v>
      </c>
      <c r="P60" s="23">
        <f t="shared" si="2"/>
        <v>59705</v>
      </c>
      <c r="Q60" s="23"/>
      <c r="R60" s="23">
        <v>39500</v>
      </c>
      <c r="S60" s="23">
        <v>20205</v>
      </c>
      <c r="T60" s="31"/>
      <c r="U60" s="1">
        <f>_xlfn.XLOOKUP(C60,[1]免保教费!$C$9:$C$268,[1]免保教费!$Q$9:$Q$268,0,1)</f>
        <v>3.95</v>
      </c>
      <c r="V60" s="1">
        <f t="shared" si="3"/>
        <v>59705</v>
      </c>
      <c r="W60" s="1">
        <f t="shared" si="4"/>
        <v>0</v>
      </c>
    </row>
    <row r="61" s="1" customFormat="1" spans="1:23">
      <c r="A61" s="20">
        <v>50</v>
      </c>
      <c r="B61" s="34"/>
      <c r="C61" s="25" t="s">
        <v>91</v>
      </c>
      <c r="D61" s="25" t="s">
        <v>42</v>
      </c>
      <c r="E61" s="25" t="s">
        <v>33</v>
      </c>
      <c r="F61" s="25">
        <v>1260</v>
      </c>
      <c r="G61" s="23">
        <v>36</v>
      </c>
      <c r="H61" s="26">
        <v>45360</v>
      </c>
      <c r="I61" s="26">
        <v>45360</v>
      </c>
      <c r="J61" s="26">
        <v>0</v>
      </c>
      <c r="K61" s="27"/>
      <c r="L61" s="27"/>
      <c r="M61" s="24">
        <f t="shared" si="1"/>
        <v>31700</v>
      </c>
      <c r="N61" s="24">
        <v>24500</v>
      </c>
      <c r="O61" s="24">
        <v>7200</v>
      </c>
      <c r="P61" s="23">
        <f t="shared" si="2"/>
        <v>13660</v>
      </c>
      <c r="Q61" s="23"/>
      <c r="R61" s="23">
        <v>9100</v>
      </c>
      <c r="S61" s="23">
        <v>4560</v>
      </c>
      <c r="T61" s="31"/>
      <c r="U61" s="1">
        <f>_xlfn.XLOOKUP(C61,[1]免保教费!$C$9:$C$268,[1]免保教费!$Q$9:$Q$268,0,1)</f>
        <v>0.91</v>
      </c>
      <c r="V61" s="1">
        <f t="shared" si="3"/>
        <v>13660</v>
      </c>
      <c r="W61" s="1">
        <f t="shared" si="4"/>
        <v>0</v>
      </c>
    </row>
    <row r="62" s="1" customFormat="1" spans="1:23">
      <c r="A62" s="20">
        <v>51</v>
      </c>
      <c r="B62" s="35"/>
      <c r="C62" s="25" t="s">
        <v>92</v>
      </c>
      <c r="D62" s="25" t="s">
        <v>67</v>
      </c>
      <c r="E62" s="25" t="s">
        <v>33</v>
      </c>
      <c r="F62" s="25">
        <v>1260</v>
      </c>
      <c r="G62" s="23">
        <v>13</v>
      </c>
      <c r="H62" s="26">
        <v>16380</v>
      </c>
      <c r="I62" s="26">
        <v>16380</v>
      </c>
      <c r="J62" s="26">
        <v>0</v>
      </c>
      <c r="K62" s="27"/>
      <c r="L62" s="27"/>
      <c r="M62" s="24">
        <f t="shared" si="1"/>
        <v>11400</v>
      </c>
      <c r="N62" s="24">
        <v>8800</v>
      </c>
      <c r="O62" s="24">
        <v>2600</v>
      </c>
      <c r="P62" s="23">
        <f t="shared" si="2"/>
        <v>4980</v>
      </c>
      <c r="Q62" s="23">
        <v>3300</v>
      </c>
      <c r="R62" s="23"/>
      <c r="S62" s="23">
        <v>1680</v>
      </c>
      <c r="T62" s="23"/>
      <c r="U62" s="1">
        <f>_xlfn.XLOOKUP(C62,[1]免保教费!$C$9:$C$268,[1]免保教费!$Q$9:$Q$268,0,1)</f>
        <v>0.33</v>
      </c>
      <c r="V62" s="1">
        <f t="shared" si="3"/>
        <v>4980</v>
      </c>
      <c r="W62" s="1">
        <f t="shared" si="4"/>
        <v>0</v>
      </c>
    </row>
    <row r="63" s="1" customFormat="1" spans="1:23">
      <c r="A63" s="20">
        <v>52</v>
      </c>
      <c r="B63" s="33" t="s">
        <v>93</v>
      </c>
      <c r="C63" s="25" t="s">
        <v>94</v>
      </c>
      <c r="D63" s="25" t="s">
        <v>42</v>
      </c>
      <c r="E63" s="25" t="s">
        <v>33</v>
      </c>
      <c r="F63" s="25">
        <v>1260</v>
      </c>
      <c r="G63" s="23">
        <v>36</v>
      </c>
      <c r="H63" s="26">
        <v>45360</v>
      </c>
      <c r="I63" s="26">
        <v>45360</v>
      </c>
      <c r="J63" s="26">
        <v>0</v>
      </c>
      <c r="K63" s="27"/>
      <c r="L63" s="27"/>
      <c r="M63" s="24">
        <f t="shared" si="1"/>
        <v>31700</v>
      </c>
      <c r="N63" s="24">
        <v>24500</v>
      </c>
      <c r="O63" s="24">
        <v>7200</v>
      </c>
      <c r="P63" s="23">
        <f t="shared" si="2"/>
        <v>13660</v>
      </c>
      <c r="Q63" s="23"/>
      <c r="R63" s="23">
        <v>9100</v>
      </c>
      <c r="S63" s="23">
        <v>4560</v>
      </c>
      <c r="T63" s="29" t="s">
        <v>93</v>
      </c>
      <c r="U63" s="1">
        <f>_xlfn.XLOOKUP(C63,[1]免保教费!$C$9:$C$268,[1]免保教费!$Q$9:$Q$268,0,1)</f>
        <v>0.91</v>
      </c>
      <c r="V63" s="1">
        <f t="shared" si="3"/>
        <v>13660</v>
      </c>
      <c r="W63" s="1">
        <f t="shared" si="4"/>
        <v>0</v>
      </c>
    </row>
    <row r="64" s="1" customFormat="1" hidden="1" spans="1:23">
      <c r="A64" s="20">
        <v>53</v>
      </c>
      <c r="B64" s="34"/>
      <c r="C64" s="36" t="s">
        <v>95</v>
      </c>
      <c r="D64" s="36" t="s">
        <v>42</v>
      </c>
      <c r="E64" s="36" t="s">
        <v>33</v>
      </c>
      <c r="F64" s="36">
        <v>1260</v>
      </c>
      <c r="G64" s="37">
        <v>45</v>
      </c>
      <c r="H64" s="38">
        <v>56700</v>
      </c>
      <c r="I64" s="38">
        <v>56700</v>
      </c>
      <c r="J64" s="38">
        <v>0</v>
      </c>
      <c r="K64" s="39"/>
      <c r="L64" s="39"/>
      <c r="M64" s="40">
        <f t="shared" si="1"/>
        <v>39600</v>
      </c>
      <c r="N64" s="40">
        <v>30600</v>
      </c>
      <c r="O64" s="40">
        <v>9000</v>
      </c>
      <c r="P64" s="37">
        <f t="shared" si="2"/>
        <v>0</v>
      </c>
      <c r="Q64" s="37"/>
      <c r="R64" s="37">
        <v>0</v>
      </c>
      <c r="S64" s="37">
        <v>0</v>
      </c>
      <c r="T64" s="31"/>
      <c r="U64" s="1">
        <f>_xlfn.XLOOKUP(C64,[1]免保教费!$C$9:$C$268,[1]免保教费!$Q$9:$Q$268,0,1)</f>
        <v>1.13</v>
      </c>
      <c r="V64" s="1">
        <f t="shared" si="3"/>
        <v>17100</v>
      </c>
      <c r="W64" s="1">
        <f t="shared" si="4"/>
        <v>-17100</v>
      </c>
    </row>
    <row r="65" s="1" customFormat="1" spans="1:23">
      <c r="A65" s="20">
        <v>54</v>
      </c>
      <c r="B65" s="34"/>
      <c r="C65" s="25" t="s">
        <v>96</v>
      </c>
      <c r="D65" s="25" t="s">
        <v>42</v>
      </c>
      <c r="E65" s="25" t="s">
        <v>33</v>
      </c>
      <c r="F65" s="25">
        <v>1260</v>
      </c>
      <c r="G65" s="23">
        <v>80</v>
      </c>
      <c r="H65" s="26">
        <v>100800</v>
      </c>
      <c r="I65" s="26">
        <v>100800</v>
      </c>
      <c r="J65" s="26">
        <v>0</v>
      </c>
      <c r="K65" s="27"/>
      <c r="L65" s="27"/>
      <c r="M65" s="24">
        <f t="shared" si="1"/>
        <v>70300</v>
      </c>
      <c r="N65" s="24">
        <v>54300</v>
      </c>
      <c r="O65" s="24">
        <v>16000</v>
      </c>
      <c r="P65" s="23">
        <f t="shared" si="2"/>
        <v>30500</v>
      </c>
      <c r="Q65" s="23"/>
      <c r="R65" s="23">
        <v>20200</v>
      </c>
      <c r="S65" s="23">
        <v>10300</v>
      </c>
      <c r="T65" s="31"/>
      <c r="U65" s="1">
        <f>_xlfn.XLOOKUP(C65,[1]免保教费!$C$9:$C$268,[1]免保教费!$Q$9:$Q$268,0,1)</f>
        <v>2.02</v>
      </c>
      <c r="V65" s="1">
        <f t="shared" si="3"/>
        <v>30500</v>
      </c>
      <c r="W65" s="1">
        <f t="shared" si="4"/>
        <v>0</v>
      </c>
    </row>
    <row r="66" s="1" customFormat="1" spans="1:23">
      <c r="A66" s="20">
        <v>55</v>
      </c>
      <c r="B66" s="34"/>
      <c r="C66" s="25" t="s">
        <v>97</v>
      </c>
      <c r="D66" s="25" t="s">
        <v>42</v>
      </c>
      <c r="E66" s="25" t="s">
        <v>33</v>
      </c>
      <c r="F66" s="25">
        <v>1260</v>
      </c>
      <c r="G66" s="23">
        <v>23</v>
      </c>
      <c r="H66" s="26">
        <v>28980</v>
      </c>
      <c r="I66" s="26">
        <v>28980</v>
      </c>
      <c r="J66" s="26">
        <v>0</v>
      </c>
      <c r="K66" s="27"/>
      <c r="L66" s="27"/>
      <c r="M66" s="24">
        <f t="shared" si="1"/>
        <v>20200</v>
      </c>
      <c r="N66" s="24">
        <v>15600</v>
      </c>
      <c r="O66" s="24">
        <v>4600</v>
      </c>
      <c r="P66" s="23">
        <f t="shared" si="2"/>
        <v>8780</v>
      </c>
      <c r="Q66" s="23"/>
      <c r="R66" s="23">
        <v>5800</v>
      </c>
      <c r="S66" s="23">
        <v>2980</v>
      </c>
      <c r="T66" s="31"/>
      <c r="U66" s="1">
        <f>_xlfn.XLOOKUP(C66,[1]免保教费!$C$9:$C$268,[1]免保教费!$Q$9:$Q$268,0,1)</f>
        <v>0.58</v>
      </c>
      <c r="V66" s="1">
        <f t="shared" si="3"/>
        <v>8780</v>
      </c>
      <c r="W66" s="1">
        <f t="shared" si="4"/>
        <v>0</v>
      </c>
    </row>
    <row r="67" s="1" customFormat="1" spans="1:23">
      <c r="A67" s="20">
        <v>56</v>
      </c>
      <c r="B67" s="34"/>
      <c r="C67" s="25" t="s">
        <v>98</v>
      </c>
      <c r="D67" s="25" t="s">
        <v>49</v>
      </c>
      <c r="E67" s="25" t="s">
        <v>33</v>
      </c>
      <c r="F67" s="25">
        <v>1260</v>
      </c>
      <c r="G67" s="23">
        <v>85</v>
      </c>
      <c r="H67" s="26">
        <v>107100</v>
      </c>
      <c r="I67" s="26">
        <v>107100</v>
      </c>
      <c r="J67" s="26">
        <v>0</v>
      </c>
      <c r="K67" s="27"/>
      <c r="L67" s="27"/>
      <c r="M67" s="24">
        <f t="shared" si="1"/>
        <v>74700</v>
      </c>
      <c r="N67" s="24">
        <v>57700</v>
      </c>
      <c r="O67" s="24">
        <v>17000</v>
      </c>
      <c r="P67" s="23">
        <f t="shared" si="2"/>
        <v>32400</v>
      </c>
      <c r="Q67" s="23"/>
      <c r="R67" s="23">
        <v>21400</v>
      </c>
      <c r="S67" s="23">
        <v>11000</v>
      </c>
      <c r="T67" s="31"/>
      <c r="U67" s="1">
        <f>_xlfn.XLOOKUP(C67,[1]免保教费!$C$9:$C$268,[1]免保教费!$Q$9:$Q$268,0,1)</f>
        <v>2.14</v>
      </c>
      <c r="V67" s="1">
        <f t="shared" si="3"/>
        <v>32400</v>
      </c>
      <c r="W67" s="1">
        <f t="shared" si="4"/>
        <v>0</v>
      </c>
    </row>
    <row r="68" s="1" customFormat="1" spans="1:23">
      <c r="A68" s="20">
        <v>57</v>
      </c>
      <c r="B68" s="34"/>
      <c r="C68" s="25" t="s">
        <v>99</v>
      </c>
      <c r="D68" s="25" t="s">
        <v>22</v>
      </c>
      <c r="E68" s="25" t="s">
        <v>40</v>
      </c>
      <c r="F68" s="25">
        <v>1485</v>
      </c>
      <c r="G68" s="23">
        <v>117</v>
      </c>
      <c r="H68" s="26">
        <v>173745</v>
      </c>
      <c r="I68" s="26">
        <v>173745</v>
      </c>
      <c r="J68" s="27"/>
      <c r="K68" s="27"/>
      <c r="L68" s="26">
        <v>0</v>
      </c>
      <c r="M68" s="24">
        <f t="shared" si="1"/>
        <v>121200</v>
      </c>
      <c r="N68" s="24">
        <v>93700</v>
      </c>
      <c r="O68" s="24">
        <v>27500</v>
      </c>
      <c r="P68" s="23">
        <f t="shared" si="2"/>
        <v>52545</v>
      </c>
      <c r="Q68" s="23">
        <v>34700</v>
      </c>
      <c r="R68" s="23"/>
      <c r="S68" s="23">
        <v>17845</v>
      </c>
      <c r="T68" s="31"/>
      <c r="U68" s="1">
        <f>_xlfn.XLOOKUP(C68,[1]免保教费!$C$9:$C$268,[1]免保教费!$Q$9:$Q$268,0,1)</f>
        <v>3.47</v>
      </c>
      <c r="V68" s="1">
        <f t="shared" si="3"/>
        <v>52545</v>
      </c>
      <c r="W68" s="1">
        <f t="shared" si="4"/>
        <v>0</v>
      </c>
    </row>
    <row r="69" s="1" customFormat="1" spans="1:23">
      <c r="A69" s="20">
        <v>58</v>
      </c>
      <c r="B69" s="34"/>
      <c r="C69" s="25" t="s">
        <v>100</v>
      </c>
      <c r="D69" s="25" t="s">
        <v>42</v>
      </c>
      <c r="E69" s="25" t="s">
        <v>33</v>
      </c>
      <c r="F69" s="25">
        <v>1260</v>
      </c>
      <c r="G69" s="23">
        <v>39</v>
      </c>
      <c r="H69" s="26">
        <v>49140</v>
      </c>
      <c r="I69" s="26">
        <v>49140</v>
      </c>
      <c r="J69" s="26">
        <v>0</v>
      </c>
      <c r="K69" s="27"/>
      <c r="L69" s="27"/>
      <c r="M69" s="24">
        <f t="shared" si="1"/>
        <v>34300</v>
      </c>
      <c r="N69" s="24">
        <v>26500</v>
      </c>
      <c r="O69" s="24">
        <v>7800</v>
      </c>
      <c r="P69" s="23">
        <f t="shared" si="2"/>
        <v>14840</v>
      </c>
      <c r="Q69" s="23"/>
      <c r="R69" s="23">
        <v>9800</v>
      </c>
      <c r="S69" s="23">
        <v>5040</v>
      </c>
      <c r="T69" s="31"/>
      <c r="U69" s="1">
        <f>_xlfn.XLOOKUP(C69,[1]免保教费!$C$9:$C$268,[1]免保教费!$Q$9:$Q$268,0,1)</f>
        <v>0.98</v>
      </c>
      <c r="V69" s="1">
        <f t="shared" si="3"/>
        <v>14840</v>
      </c>
      <c r="W69" s="1">
        <f t="shared" si="4"/>
        <v>0</v>
      </c>
    </row>
    <row r="70" s="1" customFormat="1" spans="1:23">
      <c r="A70" s="20">
        <v>59</v>
      </c>
      <c r="B70" s="34"/>
      <c r="C70" s="25" t="s">
        <v>101</v>
      </c>
      <c r="D70" s="25" t="s">
        <v>42</v>
      </c>
      <c r="E70" s="25" t="s">
        <v>33</v>
      </c>
      <c r="F70" s="25">
        <v>1260</v>
      </c>
      <c r="G70" s="23">
        <v>93</v>
      </c>
      <c r="H70" s="26">
        <v>117180</v>
      </c>
      <c r="I70" s="26">
        <v>117180</v>
      </c>
      <c r="J70" s="26">
        <v>0</v>
      </c>
      <c r="K70" s="27"/>
      <c r="L70" s="27"/>
      <c r="M70" s="24">
        <f t="shared" si="1"/>
        <v>81700</v>
      </c>
      <c r="N70" s="24">
        <v>63200</v>
      </c>
      <c r="O70" s="24">
        <v>18500</v>
      </c>
      <c r="P70" s="23">
        <f t="shared" si="2"/>
        <v>35480</v>
      </c>
      <c r="Q70" s="23"/>
      <c r="R70" s="23">
        <v>23400</v>
      </c>
      <c r="S70" s="23">
        <v>12080</v>
      </c>
      <c r="T70" s="31"/>
      <c r="U70" s="1">
        <f>_xlfn.XLOOKUP(C70,[1]免保教费!$C$9:$C$268,[1]免保教费!$Q$9:$Q$268,0,1)</f>
        <v>2.34</v>
      </c>
      <c r="V70" s="1">
        <f t="shared" si="3"/>
        <v>35480</v>
      </c>
      <c r="W70" s="1">
        <f t="shared" si="4"/>
        <v>0</v>
      </c>
    </row>
    <row r="71" s="1" customFormat="1" spans="1:23">
      <c r="A71" s="20">
        <v>60</v>
      </c>
      <c r="B71" s="34"/>
      <c r="C71" s="25" t="s">
        <v>102</v>
      </c>
      <c r="D71" s="25" t="s">
        <v>42</v>
      </c>
      <c r="E71" s="25" t="s">
        <v>33</v>
      </c>
      <c r="F71" s="25">
        <v>1260</v>
      </c>
      <c r="G71" s="23">
        <f>125+45</f>
        <v>170</v>
      </c>
      <c r="H71" s="26">
        <f>157500</f>
        <v>157500</v>
      </c>
      <c r="I71" s="26">
        <v>157500</v>
      </c>
      <c r="J71" s="26">
        <v>0</v>
      </c>
      <c r="K71" s="27"/>
      <c r="L71" s="27"/>
      <c r="M71" s="24">
        <f t="shared" si="1"/>
        <v>109800</v>
      </c>
      <c r="N71" s="24">
        <v>84900</v>
      </c>
      <c r="O71" s="24">
        <v>24900</v>
      </c>
      <c r="P71" s="23">
        <f t="shared" si="2"/>
        <v>64800</v>
      </c>
      <c r="Q71" s="23"/>
      <c r="R71" s="23">
        <f>31500+11300</f>
        <v>42800</v>
      </c>
      <c r="S71" s="23">
        <f>16200+5800</f>
        <v>22000</v>
      </c>
      <c r="T71" s="31"/>
      <c r="U71" s="1">
        <f>_xlfn.XLOOKUP(C71,[1]免保教费!$C$9:$C$268,[1]免保教费!$Q$9:$Q$268,0,1)</f>
        <v>3.15</v>
      </c>
      <c r="V71" s="1">
        <f t="shared" si="3"/>
        <v>47700</v>
      </c>
      <c r="W71" s="1">
        <f t="shared" si="4"/>
        <v>17100</v>
      </c>
    </row>
    <row r="72" s="1" customFormat="1" spans="1:23">
      <c r="A72" s="20">
        <v>61</v>
      </c>
      <c r="B72" s="35"/>
      <c r="C72" s="25" t="s">
        <v>103</v>
      </c>
      <c r="D72" s="25" t="s">
        <v>49</v>
      </c>
      <c r="E72" s="25" t="s">
        <v>33</v>
      </c>
      <c r="F72" s="25">
        <v>1260</v>
      </c>
      <c r="G72" s="23">
        <v>68</v>
      </c>
      <c r="H72" s="26">
        <v>85680</v>
      </c>
      <c r="I72" s="26">
        <v>85680</v>
      </c>
      <c r="J72" s="26">
        <v>0</v>
      </c>
      <c r="K72" s="27"/>
      <c r="L72" s="27"/>
      <c r="M72" s="24">
        <f t="shared" ref="M72:M135" si="5">N72+O72</f>
        <v>59800</v>
      </c>
      <c r="N72" s="24">
        <v>46200</v>
      </c>
      <c r="O72" s="24">
        <v>13600</v>
      </c>
      <c r="P72" s="23">
        <f t="shared" ref="P72:P135" si="6">Q72+S72+R72</f>
        <v>25880</v>
      </c>
      <c r="Q72" s="23"/>
      <c r="R72" s="23">
        <v>17100</v>
      </c>
      <c r="S72" s="23">
        <v>8780</v>
      </c>
      <c r="T72" s="23"/>
      <c r="U72" s="1">
        <f>_xlfn.XLOOKUP(C72,[1]免保教费!$C$9:$C$268,[1]免保教费!$Q$9:$Q$268,0,1)</f>
        <v>1.71</v>
      </c>
      <c r="V72" s="1">
        <f t="shared" ref="V72:V135" si="7">H72-M72</f>
        <v>25880</v>
      </c>
      <c r="W72" s="1">
        <f t="shared" ref="W72:W135" si="8">P72-V72</f>
        <v>0</v>
      </c>
    </row>
    <row r="73" s="1" customFormat="1" spans="1:23">
      <c r="A73" s="20">
        <v>62</v>
      </c>
      <c r="B73" s="33" t="s">
        <v>104</v>
      </c>
      <c r="C73" s="25" t="s">
        <v>105</v>
      </c>
      <c r="D73" s="25" t="s">
        <v>42</v>
      </c>
      <c r="E73" s="25" t="s">
        <v>33</v>
      </c>
      <c r="F73" s="25">
        <v>1260</v>
      </c>
      <c r="G73" s="23">
        <v>34</v>
      </c>
      <c r="H73" s="26">
        <v>42840</v>
      </c>
      <c r="I73" s="26">
        <v>42840</v>
      </c>
      <c r="J73" s="26">
        <v>0</v>
      </c>
      <c r="K73" s="27"/>
      <c r="L73" s="27"/>
      <c r="M73" s="24">
        <f t="shared" si="5"/>
        <v>29900</v>
      </c>
      <c r="N73" s="24">
        <v>23100</v>
      </c>
      <c r="O73" s="24">
        <v>6800</v>
      </c>
      <c r="P73" s="23">
        <f t="shared" si="6"/>
        <v>12940</v>
      </c>
      <c r="Q73" s="23"/>
      <c r="R73" s="23">
        <v>8600</v>
      </c>
      <c r="S73" s="23">
        <v>4340</v>
      </c>
      <c r="T73" s="29" t="s">
        <v>104</v>
      </c>
      <c r="U73" s="1">
        <f>_xlfn.XLOOKUP(C73,[1]免保教费!$C$9:$C$268,[1]免保教费!$Q$9:$Q$268,0,1)</f>
        <v>0.86</v>
      </c>
      <c r="V73" s="1">
        <f t="shared" si="7"/>
        <v>12940</v>
      </c>
      <c r="W73" s="1">
        <f t="shared" si="8"/>
        <v>0</v>
      </c>
    </row>
    <row r="74" s="1" customFormat="1" spans="1:23">
      <c r="A74" s="20">
        <v>63</v>
      </c>
      <c r="B74" s="34"/>
      <c r="C74" s="25" t="s">
        <v>106</v>
      </c>
      <c r="D74" s="25" t="s">
        <v>22</v>
      </c>
      <c r="E74" s="25" t="s">
        <v>40</v>
      </c>
      <c r="F74" s="25">
        <v>1485</v>
      </c>
      <c r="G74" s="23">
        <v>61</v>
      </c>
      <c r="H74" s="26">
        <v>90585</v>
      </c>
      <c r="I74" s="26">
        <v>90585</v>
      </c>
      <c r="J74" s="27"/>
      <c r="K74" s="27"/>
      <c r="L74" s="26">
        <v>0</v>
      </c>
      <c r="M74" s="24">
        <f t="shared" si="5"/>
        <v>63100</v>
      </c>
      <c r="N74" s="24">
        <v>48800</v>
      </c>
      <c r="O74" s="24">
        <v>14300</v>
      </c>
      <c r="P74" s="23">
        <f t="shared" si="6"/>
        <v>27485</v>
      </c>
      <c r="Q74" s="23">
        <v>18100</v>
      </c>
      <c r="R74" s="23"/>
      <c r="S74" s="23">
        <v>9385</v>
      </c>
      <c r="T74" s="31"/>
      <c r="U74" s="1">
        <f>_xlfn.XLOOKUP(C74,[1]免保教费!$C$9:$C$268,[1]免保教费!$Q$9:$Q$268,0,1)</f>
        <v>1.81</v>
      </c>
      <c r="V74" s="1">
        <f t="shared" si="7"/>
        <v>27485</v>
      </c>
      <c r="W74" s="1">
        <f t="shared" si="8"/>
        <v>0</v>
      </c>
    </row>
    <row r="75" s="1" customFormat="1" spans="1:23">
      <c r="A75" s="20">
        <v>64</v>
      </c>
      <c r="B75" s="34"/>
      <c r="C75" s="25" t="s">
        <v>107</v>
      </c>
      <c r="D75" s="25" t="s">
        <v>42</v>
      </c>
      <c r="E75" s="25" t="s">
        <v>40</v>
      </c>
      <c r="F75" s="25">
        <v>1485</v>
      </c>
      <c r="G75" s="23">
        <v>43</v>
      </c>
      <c r="H75" s="26">
        <v>63855</v>
      </c>
      <c r="I75" s="26">
        <v>63855</v>
      </c>
      <c r="J75" s="27"/>
      <c r="K75" s="27"/>
      <c r="L75" s="26">
        <v>0</v>
      </c>
      <c r="M75" s="24">
        <f t="shared" si="5"/>
        <v>44500</v>
      </c>
      <c r="N75" s="24">
        <v>34400</v>
      </c>
      <c r="O75" s="24">
        <v>10100</v>
      </c>
      <c r="P75" s="23">
        <f t="shared" si="6"/>
        <v>19355</v>
      </c>
      <c r="Q75" s="23"/>
      <c r="R75" s="23">
        <v>12800</v>
      </c>
      <c r="S75" s="23">
        <v>6555</v>
      </c>
      <c r="T75" s="31"/>
      <c r="U75" s="1">
        <f>_xlfn.XLOOKUP(C75,[1]免保教费!$C$9:$C$268,[1]免保教费!$Q$9:$Q$268,0,1)</f>
        <v>1.28</v>
      </c>
      <c r="V75" s="1">
        <f t="shared" si="7"/>
        <v>19355</v>
      </c>
      <c r="W75" s="1">
        <f t="shared" si="8"/>
        <v>0</v>
      </c>
    </row>
    <row r="76" s="1" customFormat="1" spans="1:23">
      <c r="A76" s="20">
        <v>65</v>
      </c>
      <c r="B76" s="34"/>
      <c r="C76" s="25" t="s">
        <v>108</v>
      </c>
      <c r="D76" s="25" t="s">
        <v>42</v>
      </c>
      <c r="E76" s="25" t="s">
        <v>33</v>
      </c>
      <c r="F76" s="25">
        <v>1260</v>
      </c>
      <c r="G76" s="23">
        <v>40</v>
      </c>
      <c r="H76" s="26">
        <v>50400</v>
      </c>
      <c r="I76" s="26">
        <v>50400</v>
      </c>
      <c r="J76" s="26">
        <v>0</v>
      </c>
      <c r="K76" s="27"/>
      <c r="L76" s="27"/>
      <c r="M76" s="24">
        <f t="shared" si="5"/>
        <v>35200</v>
      </c>
      <c r="N76" s="24">
        <v>27200</v>
      </c>
      <c r="O76" s="24">
        <v>8000</v>
      </c>
      <c r="P76" s="23">
        <f t="shared" si="6"/>
        <v>15200</v>
      </c>
      <c r="Q76" s="23"/>
      <c r="R76" s="23">
        <v>10100</v>
      </c>
      <c r="S76" s="23">
        <v>5100</v>
      </c>
      <c r="T76" s="31"/>
      <c r="U76" s="1">
        <f>_xlfn.XLOOKUP(C76,[1]免保教费!$C$9:$C$268,[1]免保教费!$Q$9:$Q$268,0,1)</f>
        <v>1.01</v>
      </c>
      <c r="V76" s="1">
        <f t="shared" si="7"/>
        <v>15200</v>
      </c>
      <c r="W76" s="1">
        <f t="shared" si="8"/>
        <v>0</v>
      </c>
    </row>
    <row r="77" s="1" customFormat="1" spans="1:23">
      <c r="A77" s="20">
        <v>66</v>
      </c>
      <c r="B77" s="34"/>
      <c r="C77" s="25" t="s">
        <v>109</v>
      </c>
      <c r="D77" s="25" t="s">
        <v>42</v>
      </c>
      <c r="E77" s="25" t="s">
        <v>40</v>
      </c>
      <c r="F77" s="25">
        <v>1485</v>
      </c>
      <c r="G77" s="23">
        <v>56</v>
      </c>
      <c r="H77" s="26">
        <v>83160</v>
      </c>
      <c r="I77" s="26">
        <v>83160</v>
      </c>
      <c r="J77" s="27"/>
      <c r="K77" s="27"/>
      <c r="L77" s="26">
        <v>0</v>
      </c>
      <c r="M77" s="24">
        <f t="shared" si="5"/>
        <v>58000</v>
      </c>
      <c r="N77" s="24">
        <v>44800</v>
      </c>
      <c r="O77" s="24">
        <v>13200</v>
      </c>
      <c r="P77" s="23">
        <f t="shared" si="6"/>
        <v>25160</v>
      </c>
      <c r="Q77" s="23"/>
      <c r="R77" s="23">
        <v>16600</v>
      </c>
      <c r="S77" s="23">
        <v>8560</v>
      </c>
      <c r="T77" s="31"/>
      <c r="U77" s="1">
        <f>_xlfn.XLOOKUP(C77,[1]免保教费!$C$9:$C$268,[1]免保教费!$Q$9:$Q$268,0,1)</f>
        <v>1.66</v>
      </c>
      <c r="V77" s="1">
        <f t="shared" si="7"/>
        <v>25160</v>
      </c>
      <c r="W77" s="1">
        <f t="shared" si="8"/>
        <v>0</v>
      </c>
    </row>
    <row r="78" s="1" customFormat="1" spans="1:23">
      <c r="A78" s="20">
        <v>67</v>
      </c>
      <c r="B78" s="34"/>
      <c r="C78" s="25" t="s">
        <v>110</v>
      </c>
      <c r="D78" s="25" t="s">
        <v>67</v>
      </c>
      <c r="E78" s="25" t="s">
        <v>33</v>
      </c>
      <c r="F78" s="25">
        <v>1260</v>
      </c>
      <c r="G78" s="23">
        <v>12</v>
      </c>
      <c r="H78" s="26">
        <v>15120</v>
      </c>
      <c r="I78" s="26">
        <v>15120</v>
      </c>
      <c r="J78" s="26">
        <v>0</v>
      </c>
      <c r="K78" s="27"/>
      <c r="L78" s="27"/>
      <c r="M78" s="24">
        <f t="shared" si="5"/>
        <v>10600</v>
      </c>
      <c r="N78" s="24">
        <v>8200</v>
      </c>
      <c r="O78" s="24">
        <v>2400</v>
      </c>
      <c r="P78" s="23">
        <f t="shared" si="6"/>
        <v>4520</v>
      </c>
      <c r="Q78" s="23">
        <v>3000</v>
      </c>
      <c r="R78" s="23"/>
      <c r="S78" s="23">
        <v>1520</v>
      </c>
      <c r="T78" s="31"/>
      <c r="U78" s="1">
        <f>_xlfn.XLOOKUP(C78,[1]免保教费!$C$9:$C$268,[1]免保教费!$Q$9:$Q$268,0,1)</f>
        <v>0.3</v>
      </c>
      <c r="V78" s="1">
        <f t="shared" si="7"/>
        <v>4520</v>
      </c>
      <c r="W78" s="1">
        <f t="shared" si="8"/>
        <v>0</v>
      </c>
    </row>
    <row r="79" s="1" customFormat="1" spans="1:23">
      <c r="A79" s="20">
        <v>68</v>
      </c>
      <c r="B79" s="34"/>
      <c r="C79" s="25" t="s">
        <v>111</v>
      </c>
      <c r="D79" s="25" t="s">
        <v>67</v>
      </c>
      <c r="E79" s="25" t="s">
        <v>33</v>
      </c>
      <c r="F79" s="25">
        <v>1260</v>
      </c>
      <c r="G79" s="23">
        <v>7</v>
      </c>
      <c r="H79" s="26">
        <v>8820</v>
      </c>
      <c r="I79" s="26">
        <v>8820</v>
      </c>
      <c r="J79" s="26">
        <v>0</v>
      </c>
      <c r="K79" s="27"/>
      <c r="L79" s="27"/>
      <c r="M79" s="24">
        <f t="shared" si="5"/>
        <v>6200</v>
      </c>
      <c r="N79" s="24">
        <v>4800</v>
      </c>
      <c r="O79" s="24">
        <v>1400</v>
      </c>
      <c r="P79" s="23">
        <f t="shared" si="6"/>
        <v>2620</v>
      </c>
      <c r="Q79" s="23">
        <v>1800</v>
      </c>
      <c r="R79" s="23"/>
      <c r="S79" s="23">
        <v>820</v>
      </c>
      <c r="T79" s="31"/>
      <c r="U79" s="1">
        <f>_xlfn.XLOOKUP(C79,[1]免保教费!$C$9:$C$268,[1]免保教费!$Q$9:$Q$268,0,1)</f>
        <v>0.18</v>
      </c>
      <c r="V79" s="1">
        <f t="shared" si="7"/>
        <v>2620</v>
      </c>
      <c r="W79" s="1">
        <f t="shared" si="8"/>
        <v>0</v>
      </c>
    </row>
    <row r="80" s="1" customFormat="1" spans="1:23">
      <c r="A80" s="20">
        <v>69</v>
      </c>
      <c r="B80" s="34"/>
      <c r="C80" s="25" t="s">
        <v>112</v>
      </c>
      <c r="D80" s="25" t="s">
        <v>67</v>
      </c>
      <c r="E80" s="25" t="s">
        <v>33</v>
      </c>
      <c r="F80" s="25">
        <v>1260</v>
      </c>
      <c r="G80" s="23">
        <v>1</v>
      </c>
      <c r="H80" s="26">
        <v>1260</v>
      </c>
      <c r="I80" s="26">
        <v>1260</v>
      </c>
      <c r="J80" s="26">
        <v>0</v>
      </c>
      <c r="K80" s="27"/>
      <c r="L80" s="27"/>
      <c r="M80" s="24">
        <f t="shared" si="5"/>
        <v>900</v>
      </c>
      <c r="N80" s="24">
        <v>700</v>
      </c>
      <c r="O80" s="24">
        <v>200</v>
      </c>
      <c r="P80" s="23">
        <f t="shared" si="6"/>
        <v>360</v>
      </c>
      <c r="Q80" s="23">
        <v>300</v>
      </c>
      <c r="R80" s="23"/>
      <c r="S80" s="23">
        <v>60</v>
      </c>
      <c r="T80" s="31"/>
      <c r="U80" s="1">
        <f>_xlfn.XLOOKUP(C80,[1]免保教费!$C$9:$C$268,[1]免保教费!$Q$9:$Q$268,0,1)</f>
        <v>0.03</v>
      </c>
      <c r="V80" s="1">
        <f t="shared" si="7"/>
        <v>360</v>
      </c>
      <c r="W80" s="1">
        <f t="shared" si="8"/>
        <v>0</v>
      </c>
    </row>
    <row r="81" s="1" customFormat="1" spans="1:23">
      <c r="A81" s="20">
        <v>70</v>
      </c>
      <c r="B81" s="34"/>
      <c r="C81" s="25" t="s">
        <v>113</v>
      </c>
      <c r="D81" s="25" t="s">
        <v>67</v>
      </c>
      <c r="E81" s="25" t="s">
        <v>33</v>
      </c>
      <c r="F81" s="25">
        <v>1260</v>
      </c>
      <c r="G81" s="23">
        <v>7</v>
      </c>
      <c r="H81" s="26">
        <v>8820</v>
      </c>
      <c r="I81" s="26">
        <v>8820</v>
      </c>
      <c r="J81" s="26">
        <v>0</v>
      </c>
      <c r="K81" s="27"/>
      <c r="L81" s="27"/>
      <c r="M81" s="24">
        <f t="shared" si="5"/>
        <v>6200</v>
      </c>
      <c r="N81" s="24">
        <v>4800</v>
      </c>
      <c r="O81" s="24">
        <v>1400</v>
      </c>
      <c r="P81" s="23">
        <f t="shared" si="6"/>
        <v>2620</v>
      </c>
      <c r="Q81" s="23">
        <v>1800</v>
      </c>
      <c r="R81" s="23"/>
      <c r="S81" s="23">
        <v>820</v>
      </c>
      <c r="T81" s="31"/>
      <c r="U81" s="1">
        <f>_xlfn.XLOOKUP(C81,[1]免保教费!$C$9:$C$268,[1]免保教费!$Q$9:$Q$268,0,1)</f>
        <v>0.18</v>
      </c>
      <c r="V81" s="1">
        <f t="shared" si="7"/>
        <v>2620</v>
      </c>
      <c r="W81" s="1">
        <f t="shared" si="8"/>
        <v>0</v>
      </c>
    </row>
    <row r="82" s="1" customFormat="1" spans="1:23">
      <c r="A82" s="20">
        <v>71</v>
      </c>
      <c r="B82" s="35"/>
      <c r="C82" s="25" t="s">
        <v>114</v>
      </c>
      <c r="D82" s="25" t="s">
        <v>67</v>
      </c>
      <c r="E82" s="25" t="s">
        <v>33</v>
      </c>
      <c r="F82" s="25">
        <v>1260</v>
      </c>
      <c r="G82" s="23">
        <v>11</v>
      </c>
      <c r="H82" s="26">
        <v>13860</v>
      </c>
      <c r="I82" s="26">
        <v>13860</v>
      </c>
      <c r="J82" s="26">
        <v>0</v>
      </c>
      <c r="K82" s="27"/>
      <c r="L82" s="27"/>
      <c r="M82" s="24">
        <f t="shared" si="5"/>
        <v>9700</v>
      </c>
      <c r="N82" s="24">
        <v>7500</v>
      </c>
      <c r="O82" s="24">
        <v>2200</v>
      </c>
      <c r="P82" s="23">
        <f t="shared" si="6"/>
        <v>4160</v>
      </c>
      <c r="Q82" s="23">
        <v>2800</v>
      </c>
      <c r="R82" s="23"/>
      <c r="S82" s="23">
        <v>1360</v>
      </c>
      <c r="T82" s="23"/>
      <c r="U82" s="1">
        <f>_xlfn.XLOOKUP(C82,[1]免保教费!$C$9:$C$268,[1]免保教费!$Q$9:$Q$268,0,1)</f>
        <v>0.28</v>
      </c>
      <c r="V82" s="1">
        <f t="shared" si="7"/>
        <v>4160</v>
      </c>
      <c r="W82" s="1">
        <f t="shared" si="8"/>
        <v>0</v>
      </c>
    </row>
    <row r="83" s="1" customFormat="1" spans="1:23">
      <c r="A83" s="20">
        <v>72</v>
      </c>
      <c r="B83" s="33" t="s">
        <v>115</v>
      </c>
      <c r="C83" s="25" t="s">
        <v>116</v>
      </c>
      <c r="D83" s="25" t="s">
        <v>22</v>
      </c>
      <c r="E83" s="25" t="s">
        <v>28</v>
      </c>
      <c r="F83" s="25">
        <v>1800</v>
      </c>
      <c r="G83" s="23">
        <v>146</v>
      </c>
      <c r="H83" s="26">
        <v>262800</v>
      </c>
      <c r="I83" s="26">
        <v>262800</v>
      </c>
      <c r="J83" s="26">
        <v>0</v>
      </c>
      <c r="K83" s="27"/>
      <c r="L83" s="27"/>
      <c r="M83" s="24">
        <f t="shared" si="5"/>
        <v>183300</v>
      </c>
      <c r="N83" s="24">
        <v>141700</v>
      </c>
      <c r="O83" s="24">
        <v>41600</v>
      </c>
      <c r="P83" s="23">
        <f t="shared" si="6"/>
        <v>79500</v>
      </c>
      <c r="Q83" s="23">
        <v>52600</v>
      </c>
      <c r="R83" s="23"/>
      <c r="S83" s="23">
        <v>26900</v>
      </c>
      <c r="T83" s="29" t="s">
        <v>115</v>
      </c>
      <c r="U83" s="1">
        <f>_xlfn.XLOOKUP(C83,[1]免保教费!$C$9:$C$268,[1]免保教费!$Q$9:$Q$268,0,1)</f>
        <v>5.26</v>
      </c>
      <c r="V83" s="1">
        <f t="shared" si="7"/>
        <v>79500</v>
      </c>
      <c r="W83" s="1">
        <f t="shared" si="8"/>
        <v>0</v>
      </c>
    </row>
    <row r="84" s="1" customFormat="1" spans="1:23">
      <c r="A84" s="20">
        <v>73</v>
      </c>
      <c r="B84" s="34"/>
      <c r="C84" s="25" t="s">
        <v>117</v>
      </c>
      <c r="D84" s="25" t="s">
        <v>42</v>
      </c>
      <c r="E84" s="25" t="s">
        <v>33</v>
      </c>
      <c r="F84" s="25">
        <v>1260</v>
      </c>
      <c r="G84" s="23">
        <v>42</v>
      </c>
      <c r="H84" s="26">
        <v>52920</v>
      </c>
      <c r="I84" s="26">
        <v>52920</v>
      </c>
      <c r="J84" s="26">
        <v>0</v>
      </c>
      <c r="K84" s="27"/>
      <c r="L84" s="27"/>
      <c r="M84" s="24">
        <f t="shared" si="5"/>
        <v>36900</v>
      </c>
      <c r="N84" s="24">
        <v>28500</v>
      </c>
      <c r="O84" s="24">
        <v>8400</v>
      </c>
      <c r="P84" s="23">
        <f t="shared" si="6"/>
        <v>16020</v>
      </c>
      <c r="Q84" s="23"/>
      <c r="R84" s="23">
        <v>10600</v>
      </c>
      <c r="S84" s="23">
        <v>5420</v>
      </c>
      <c r="T84" s="31"/>
      <c r="U84" s="1">
        <f>_xlfn.XLOOKUP(C84,[1]免保教费!$C$9:$C$268,[1]免保教费!$Q$9:$Q$268,0,1)</f>
        <v>1.06</v>
      </c>
      <c r="V84" s="1">
        <f t="shared" si="7"/>
        <v>16020</v>
      </c>
      <c r="W84" s="1">
        <f t="shared" si="8"/>
        <v>0</v>
      </c>
    </row>
    <row r="85" s="1" customFormat="1" spans="1:23">
      <c r="A85" s="20">
        <v>74</v>
      </c>
      <c r="B85" s="34"/>
      <c r="C85" s="25" t="s">
        <v>118</v>
      </c>
      <c r="D85" s="25" t="s">
        <v>42</v>
      </c>
      <c r="E85" s="25" t="s">
        <v>33</v>
      </c>
      <c r="F85" s="25">
        <v>1260</v>
      </c>
      <c r="G85" s="23">
        <v>52</v>
      </c>
      <c r="H85" s="26">
        <v>65520</v>
      </c>
      <c r="I85" s="26">
        <v>65520</v>
      </c>
      <c r="J85" s="26">
        <v>0</v>
      </c>
      <c r="K85" s="27"/>
      <c r="L85" s="27"/>
      <c r="M85" s="24">
        <f t="shared" si="5"/>
        <v>45700</v>
      </c>
      <c r="N85" s="24">
        <v>35300</v>
      </c>
      <c r="O85" s="24">
        <v>10400</v>
      </c>
      <c r="P85" s="23">
        <f t="shared" si="6"/>
        <v>19820</v>
      </c>
      <c r="Q85" s="23"/>
      <c r="R85" s="23">
        <v>13100</v>
      </c>
      <c r="S85" s="23">
        <v>6720</v>
      </c>
      <c r="T85" s="31"/>
      <c r="U85" s="1">
        <f>_xlfn.XLOOKUP(C85,[1]免保教费!$C$9:$C$268,[1]免保教费!$Q$9:$Q$268,0,1)</f>
        <v>1.31</v>
      </c>
      <c r="V85" s="1">
        <f t="shared" si="7"/>
        <v>19820</v>
      </c>
      <c r="W85" s="1">
        <f t="shared" si="8"/>
        <v>0</v>
      </c>
    </row>
    <row r="86" s="1" customFormat="1" spans="1:23">
      <c r="A86" s="20">
        <v>75</v>
      </c>
      <c r="B86" s="34"/>
      <c r="C86" s="25" t="s">
        <v>119</v>
      </c>
      <c r="D86" s="25" t="s">
        <v>42</v>
      </c>
      <c r="E86" s="25" t="s">
        <v>33</v>
      </c>
      <c r="F86" s="25">
        <v>1260</v>
      </c>
      <c r="G86" s="23">
        <v>28</v>
      </c>
      <c r="H86" s="26">
        <v>35280</v>
      </c>
      <c r="I86" s="26">
        <v>35280</v>
      </c>
      <c r="J86" s="26">
        <v>0</v>
      </c>
      <c r="K86" s="27"/>
      <c r="L86" s="27"/>
      <c r="M86" s="24">
        <f t="shared" si="5"/>
        <v>24600</v>
      </c>
      <c r="N86" s="24">
        <v>19000</v>
      </c>
      <c r="O86" s="24">
        <v>5600</v>
      </c>
      <c r="P86" s="23">
        <f t="shared" si="6"/>
        <v>10680</v>
      </c>
      <c r="Q86" s="23"/>
      <c r="R86" s="23">
        <v>7100</v>
      </c>
      <c r="S86" s="23">
        <v>3580</v>
      </c>
      <c r="T86" s="31"/>
      <c r="U86" s="1">
        <f>_xlfn.XLOOKUP(C86,[1]免保教费!$C$9:$C$268,[1]免保教费!$Q$9:$Q$268,0,1)</f>
        <v>0.71</v>
      </c>
      <c r="V86" s="1">
        <f t="shared" si="7"/>
        <v>10680</v>
      </c>
      <c r="W86" s="1">
        <f t="shared" si="8"/>
        <v>0</v>
      </c>
    </row>
    <row r="87" s="1" customFormat="1" spans="1:23">
      <c r="A87" s="20">
        <v>76</v>
      </c>
      <c r="B87" s="34"/>
      <c r="C87" s="25" t="s">
        <v>120</v>
      </c>
      <c r="D87" s="25" t="s">
        <v>67</v>
      </c>
      <c r="E87" s="25" t="s">
        <v>33</v>
      </c>
      <c r="F87" s="25">
        <v>1260</v>
      </c>
      <c r="G87" s="23">
        <v>24</v>
      </c>
      <c r="H87" s="26">
        <v>30240</v>
      </c>
      <c r="I87" s="26">
        <v>30240</v>
      </c>
      <c r="J87" s="26">
        <v>0</v>
      </c>
      <c r="K87" s="27"/>
      <c r="L87" s="27"/>
      <c r="M87" s="24">
        <f t="shared" si="5"/>
        <v>21100</v>
      </c>
      <c r="N87" s="24">
        <v>16300</v>
      </c>
      <c r="O87" s="24">
        <v>4800</v>
      </c>
      <c r="P87" s="23">
        <f t="shared" si="6"/>
        <v>9140</v>
      </c>
      <c r="Q87" s="23">
        <v>6000</v>
      </c>
      <c r="R87" s="23"/>
      <c r="S87" s="23">
        <v>3140</v>
      </c>
      <c r="T87" s="31"/>
      <c r="U87" s="1">
        <f>_xlfn.XLOOKUP(C87,[1]免保教费!$C$9:$C$268,[1]免保教费!$Q$9:$Q$268,0,1)</f>
        <v>0.6</v>
      </c>
      <c r="V87" s="1">
        <f t="shared" si="7"/>
        <v>9140</v>
      </c>
      <c r="W87" s="1">
        <f t="shared" si="8"/>
        <v>0</v>
      </c>
    </row>
    <row r="88" s="1" customFormat="1" spans="1:23">
      <c r="A88" s="20">
        <v>77</v>
      </c>
      <c r="B88" s="34"/>
      <c r="C88" s="41" t="s">
        <v>121</v>
      </c>
      <c r="D88" s="25" t="s">
        <v>67</v>
      </c>
      <c r="E88" s="25" t="s">
        <v>33</v>
      </c>
      <c r="F88" s="25">
        <v>1260</v>
      </c>
      <c r="G88" s="23">
        <v>7</v>
      </c>
      <c r="H88" s="26">
        <v>8820</v>
      </c>
      <c r="I88" s="26">
        <v>8820</v>
      </c>
      <c r="J88" s="26">
        <v>0</v>
      </c>
      <c r="K88" s="27"/>
      <c r="L88" s="27"/>
      <c r="M88" s="24">
        <f t="shared" si="5"/>
        <v>8400</v>
      </c>
      <c r="N88" s="24">
        <v>4800</v>
      </c>
      <c r="O88" s="24">
        <v>3600</v>
      </c>
      <c r="P88" s="23">
        <f t="shared" si="6"/>
        <v>1800</v>
      </c>
      <c r="Q88" s="23">
        <v>1800</v>
      </c>
      <c r="R88" s="23"/>
      <c r="S88" s="23">
        <v>0</v>
      </c>
      <c r="T88" s="31"/>
      <c r="U88" s="1">
        <f>_xlfn.XLOOKUP(C88,[1]免保教费!$C$9:$C$268,[1]免保教费!$Q$9:$Q$268,0,1)</f>
        <v>0.18</v>
      </c>
      <c r="V88" s="1">
        <f t="shared" si="7"/>
        <v>420</v>
      </c>
      <c r="W88" s="1">
        <f t="shared" si="8"/>
        <v>1380</v>
      </c>
    </row>
    <row r="89" s="1" customFormat="1" spans="1:23">
      <c r="A89" s="20">
        <v>78</v>
      </c>
      <c r="B89" s="35"/>
      <c r="C89" s="25" t="s">
        <v>122</v>
      </c>
      <c r="D89" s="25" t="s">
        <v>67</v>
      </c>
      <c r="E89" s="25" t="s">
        <v>33</v>
      </c>
      <c r="F89" s="25">
        <v>1260</v>
      </c>
      <c r="G89" s="23">
        <v>8</v>
      </c>
      <c r="H89" s="26">
        <v>10080</v>
      </c>
      <c r="I89" s="26">
        <v>10080</v>
      </c>
      <c r="J89" s="26">
        <v>0</v>
      </c>
      <c r="K89" s="27"/>
      <c r="L89" s="27"/>
      <c r="M89" s="24">
        <f t="shared" si="5"/>
        <v>8200</v>
      </c>
      <c r="N89" s="24">
        <v>5400</v>
      </c>
      <c r="O89" s="24">
        <v>2800</v>
      </c>
      <c r="P89" s="23">
        <f t="shared" si="6"/>
        <v>2000</v>
      </c>
      <c r="Q89" s="23">
        <v>2000</v>
      </c>
      <c r="R89" s="23"/>
      <c r="S89" s="23">
        <v>0</v>
      </c>
      <c r="T89" s="23"/>
      <c r="U89" s="1">
        <f>_xlfn.XLOOKUP(C89,[1]免保教费!$C$9:$C$268,[1]免保教费!$Q$9:$Q$268,0,1)</f>
        <v>0.2</v>
      </c>
      <c r="V89" s="1">
        <f t="shared" si="7"/>
        <v>1880</v>
      </c>
      <c r="W89" s="1">
        <f t="shared" si="8"/>
        <v>120</v>
      </c>
    </row>
    <row r="90" s="1" customFormat="1" spans="1:23">
      <c r="A90" s="20">
        <v>79</v>
      </c>
      <c r="B90" s="33" t="s">
        <v>123</v>
      </c>
      <c r="C90" s="25" t="s">
        <v>124</v>
      </c>
      <c r="D90" s="25" t="s">
        <v>22</v>
      </c>
      <c r="E90" s="25" t="s">
        <v>40</v>
      </c>
      <c r="F90" s="25">
        <v>1485</v>
      </c>
      <c r="G90" s="23">
        <v>42</v>
      </c>
      <c r="H90" s="26">
        <v>62370</v>
      </c>
      <c r="I90" s="26">
        <v>62370</v>
      </c>
      <c r="J90" s="27"/>
      <c r="K90" s="27"/>
      <c r="L90" s="26">
        <v>0</v>
      </c>
      <c r="M90" s="24">
        <f t="shared" si="5"/>
        <v>43500</v>
      </c>
      <c r="N90" s="24">
        <v>33600</v>
      </c>
      <c r="O90" s="24">
        <v>9900</v>
      </c>
      <c r="P90" s="23">
        <f t="shared" si="6"/>
        <v>18870</v>
      </c>
      <c r="Q90" s="23">
        <v>12500</v>
      </c>
      <c r="R90" s="23"/>
      <c r="S90" s="23">
        <v>6370</v>
      </c>
      <c r="T90" s="29" t="s">
        <v>123</v>
      </c>
      <c r="U90" s="1">
        <f>_xlfn.XLOOKUP(C90,[1]免保教费!$C$9:$C$268,[1]免保教费!$Q$9:$Q$268,0,1)</f>
        <v>1.25</v>
      </c>
      <c r="V90" s="1">
        <f t="shared" si="7"/>
        <v>18870</v>
      </c>
      <c r="W90" s="1">
        <f t="shared" si="8"/>
        <v>0</v>
      </c>
    </row>
    <row r="91" s="1" customFormat="1" spans="1:23">
      <c r="A91" s="20">
        <v>80</v>
      </c>
      <c r="B91" s="35"/>
      <c r="C91" s="25" t="s">
        <v>125</v>
      </c>
      <c r="D91" s="25" t="s">
        <v>22</v>
      </c>
      <c r="E91" s="25" t="s">
        <v>33</v>
      </c>
      <c r="F91" s="25">
        <v>1260</v>
      </c>
      <c r="G91" s="23">
        <v>6</v>
      </c>
      <c r="H91" s="26">
        <v>7560</v>
      </c>
      <c r="I91" s="26">
        <v>7560</v>
      </c>
      <c r="J91" s="26">
        <v>0</v>
      </c>
      <c r="K91" s="27"/>
      <c r="L91" s="27"/>
      <c r="M91" s="24">
        <f t="shared" si="5"/>
        <v>5300</v>
      </c>
      <c r="N91" s="24">
        <v>4100</v>
      </c>
      <c r="O91" s="24">
        <v>1200</v>
      </c>
      <c r="P91" s="23">
        <f t="shared" si="6"/>
        <v>2260</v>
      </c>
      <c r="Q91" s="23">
        <v>1500</v>
      </c>
      <c r="R91" s="23"/>
      <c r="S91" s="23">
        <v>760</v>
      </c>
      <c r="T91" s="23"/>
      <c r="U91" s="1">
        <f>_xlfn.XLOOKUP(C91,[1]免保教费!$C$9:$C$268,[1]免保教费!$Q$9:$Q$268,0,1)</f>
        <v>0.15</v>
      </c>
      <c r="V91" s="1">
        <f t="shared" si="7"/>
        <v>2260</v>
      </c>
      <c r="W91" s="1">
        <f t="shared" si="8"/>
        <v>0</v>
      </c>
    </row>
    <row r="92" s="1" customFormat="1" spans="1:23">
      <c r="A92" s="20">
        <v>81</v>
      </c>
      <c r="B92" s="33" t="s">
        <v>126</v>
      </c>
      <c r="C92" s="25" t="s">
        <v>127</v>
      </c>
      <c r="D92" s="25" t="s">
        <v>42</v>
      </c>
      <c r="E92" s="25" t="s">
        <v>33</v>
      </c>
      <c r="F92" s="25">
        <v>1260</v>
      </c>
      <c r="G92" s="23">
        <v>43</v>
      </c>
      <c r="H92" s="26">
        <v>54180</v>
      </c>
      <c r="I92" s="26">
        <v>54180</v>
      </c>
      <c r="J92" s="26">
        <v>0</v>
      </c>
      <c r="K92" s="27"/>
      <c r="L92" s="27"/>
      <c r="M92" s="24">
        <f t="shared" si="5"/>
        <v>37800</v>
      </c>
      <c r="N92" s="24">
        <v>29200</v>
      </c>
      <c r="O92" s="24">
        <v>8600</v>
      </c>
      <c r="P92" s="23">
        <f t="shared" si="6"/>
        <v>16380</v>
      </c>
      <c r="Q92" s="23"/>
      <c r="R92" s="23">
        <v>10800</v>
      </c>
      <c r="S92" s="23">
        <v>5580</v>
      </c>
      <c r="T92" s="29" t="s">
        <v>126</v>
      </c>
      <c r="U92" s="1">
        <f>_xlfn.XLOOKUP(C92,[1]免保教费!$C$9:$C$268,[1]免保教费!$Q$9:$Q$268,0,1)</f>
        <v>1.08</v>
      </c>
      <c r="V92" s="1">
        <f t="shared" si="7"/>
        <v>16380</v>
      </c>
      <c r="W92" s="1">
        <f t="shared" si="8"/>
        <v>0</v>
      </c>
    </row>
    <row r="93" s="1" customFormat="1" spans="1:23">
      <c r="A93" s="20">
        <v>82</v>
      </c>
      <c r="B93" s="34"/>
      <c r="C93" s="25" t="s">
        <v>128</v>
      </c>
      <c r="D93" s="25" t="s">
        <v>42</v>
      </c>
      <c r="E93" s="25" t="s">
        <v>33</v>
      </c>
      <c r="F93" s="25">
        <v>1260</v>
      </c>
      <c r="G93" s="23">
        <v>23</v>
      </c>
      <c r="H93" s="26">
        <v>28980</v>
      </c>
      <c r="I93" s="26">
        <v>28980</v>
      </c>
      <c r="J93" s="26">
        <v>0</v>
      </c>
      <c r="K93" s="27"/>
      <c r="L93" s="27"/>
      <c r="M93" s="24">
        <f t="shared" si="5"/>
        <v>20200</v>
      </c>
      <c r="N93" s="24">
        <v>15600</v>
      </c>
      <c r="O93" s="24">
        <v>4600</v>
      </c>
      <c r="P93" s="23">
        <f t="shared" si="6"/>
        <v>8780</v>
      </c>
      <c r="Q93" s="23"/>
      <c r="R93" s="23">
        <v>5800</v>
      </c>
      <c r="S93" s="23">
        <v>2980</v>
      </c>
      <c r="T93" s="31"/>
      <c r="U93" s="1">
        <f>_xlfn.XLOOKUP(C93,[1]免保教费!$C$9:$C$268,[1]免保教费!$Q$9:$Q$268,0,1)</f>
        <v>0.58</v>
      </c>
      <c r="V93" s="1">
        <f t="shared" si="7"/>
        <v>8780</v>
      </c>
      <c r="W93" s="1">
        <f t="shared" si="8"/>
        <v>0</v>
      </c>
    </row>
    <row r="94" s="1" customFormat="1" spans="1:23">
      <c r="A94" s="20">
        <v>83</v>
      </c>
      <c r="B94" s="34"/>
      <c r="C94" s="25" t="s">
        <v>129</v>
      </c>
      <c r="D94" s="25" t="s">
        <v>42</v>
      </c>
      <c r="E94" s="25" t="s">
        <v>33</v>
      </c>
      <c r="F94" s="25">
        <v>1260</v>
      </c>
      <c r="G94" s="23">
        <v>28</v>
      </c>
      <c r="H94" s="26">
        <v>35280</v>
      </c>
      <c r="I94" s="26">
        <v>35280</v>
      </c>
      <c r="J94" s="26">
        <v>0</v>
      </c>
      <c r="K94" s="27"/>
      <c r="L94" s="27"/>
      <c r="M94" s="24">
        <f t="shared" si="5"/>
        <v>24600</v>
      </c>
      <c r="N94" s="24">
        <v>19000</v>
      </c>
      <c r="O94" s="24">
        <v>5600</v>
      </c>
      <c r="P94" s="23">
        <f t="shared" si="6"/>
        <v>10680</v>
      </c>
      <c r="Q94" s="23"/>
      <c r="R94" s="23">
        <v>7100</v>
      </c>
      <c r="S94" s="23">
        <v>3580</v>
      </c>
      <c r="T94" s="31"/>
      <c r="U94" s="1">
        <f>_xlfn.XLOOKUP(C94,[1]免保教费!$C$9:$C$268,[1]免保教费!$Q$9:$Q$268,0,1)</f>
        <v>0.71</v>
      </c>
      <c r="V94" s="1">
        <f t="shared" si="7"/>
        <v>10680</v>
      </c>
      <c r="W94" s="1">
        <f t="shared" si="8"/>
        <v>0</v>
      </c>
    </row>
    <row r="95" s="1" customFormat="1" spans="1:23">
      <c r="A95" s="20">
        <v>84</v>
      </c>
      <c r="B95" s="34"/>
      <c r="C95" s="25" t="s">
        <v>130</v>
      </c>
      <c r="D95" s="25" t="s">
        <v>42</v>
      </c>
      <c r="E95" s="25" t="s">
        <v>40</v>
      </c>
      <c r="F95" s="25">
        <v>1485</v>
      </c>
      <c r="G95" s="23">
        <v>56</v>
      </c>
      <c r="H95" s="26">
        <v>83160</v>
      </c>
      <c r="I95" s="26">
        <v>83160</v>
      </c>
      <c r="J95" s="27"/>
      <c r="K95" s="27"/>
      <c r="L95" s="26">
        <v>0</v>
      </c>
      <c r="M95" s="24">
        <f t="shared" si="5"/>
        <v>58000</v>
      </c>
      <c r="N95" s="24">
        <v>44800</v>
      </c>
      <c r="O95" s="24">
        <v>13200</v>
      </c>
      <c r="P95" s="23">
        <f t="shared" si="6"/>
        <v>25160</v>
      </c>
      <c r="Q95" s="23"/>
      <c r="R95" s="23">
        <v>16600</v>
      </c>
      <c r="S95" s="23">
        <v>8560</v>
      </c>
      <c r="T95" s="31"/>
      <c r="U95" s="1">
        <f>_xlfn.XLOOKUP(C95,[1]免保教费!$C$9:$C$268,[1]免保教费!$Q$9:$Q$268,0,1)</f>
        <v>1.66</v>
      </c>
      <c r="V95" s="1">
        <f t="shared" si="7"/>
        <v>25160</v>
      </c>
      <c r="W95" s="1">
        <f t="shared" si="8"/>
        <v>0</v>
      </c>
    </row>
    <row r="96" s="1" customFormat="1" spans="1:23">
      <c r="A96" s="20">
        <v>85</v>
      </c>
      <c r="B96" s="34"/>
      <c r="C96" s="25" t="s">
        <v>131</v>
      </c>
      <c r="D96" s="25" t="s">
        <v>45</v>
      </c>
      <c r="E96" s="25" t="s">
        <v>33</v>
      </c>
      <c r="F96" s="25">
        <v>1260</v>
      </c>
      <c r="G96" s="23">
        <v>52</v>
      </c>
      <c r="H96" s="26">
        <v>65520</v>
      </c>
      <c r="I96" s="26">
        <v>65520</v>
      </c>
      <c r="J96" s="26">
        <v>0</v>
      </c>
      <c r="K96" s="27"/>
      <c r="L96" s="27"/>
      <c r="M96" s="24">
        <f t="shared" si="5"/>
        <v>45500</v>
      </c>
      <c r="N96" s="24">
        <v>35300</v>
      </c>
      <c r="O96" s="24">
        <v>10200</v>
      </c>
      <c r="P96" s="23">
        <f t="shared" si="6"/>
        <v>20020</v>
      </c>
      <c r="Q96" s="23">
        <v>13100</v>
      </c>
      <c r="R96" s="23"/>
      <c r="S96" s="23">
        <v>6920</v>
      </c>
      <c r="T96" s="31"/>
      <c r="U96" s="1">
        <f>_xlfn.XLOOKUP(C96,[1]免保教费!$C$9:$C$268,[1]免保教费!$Q$9:$Q$268,0,1)</f>
        <v>1.31</v>
      </c>
      <c r="V96" s="1">
        <f t="shared" si="7"/>
        <v>20020</v>
      </c>
      <c r="W96" s="1">
        <f t="shared" si="8"/>
        <v>0</v>
      </c>
    </row>
    <row r="97" s="1" customFormat="1" spans="1:23">
      <c r="A97" s="20">
        <v>86</v>
      </c>
      <c r="B97" s="34"/>
      <c r="C97" s="25" t="s">
        <v>132</v>
      </c>
      <c r="D97" s="25" t="s">
        <v>42</v>
      </c>
      <c r="E97" s="25" t="s">
        <v>33</v>
      </c>
      <c r="F97" s="25">
        <v>1260</v>
      </c>
      <c r="G97" s="23">
        <v>35</v>
      </c>
      <c r="H97" s="26">
        <v>44100</v>
      </c>
      <c r="I97" s="26">
        <v>44100</v>
      </c>
      <c r="J97" s="26">
        <v>0</v>
      </c>
      <c r="K97" s="27"/>
      <c r="L97" s="27"/>
      <c r="M97" s="24">
        <f t="shared" si="5"/>
        <v>30800</v>
      </c>
      <c r="N97" s="24">
        <v>23800</v>
      </c>
      <c r="O97" s="24">
        <v>7000</v>
      </c>
      <c r="P97" s="23">
        <f t="shared" si="6"/>
        <v>13300</v>
      </c>
      <c r="Q97" s="23"/>
      <c r="R97" s="23">
        <v>8800</v>
      </c>
      <c r="S97" s="23">
        <v>4500</v>
      </c>
      <c r="T97" s="31"/>
      <c r="U97" s="1">
        <f>_xlfn.XLOOKUP(C97,[1]免保教费!$C$9:$C$268,[1]免保教费!$Q$9:$Q$268,0,1)</f>
        <v>0.88</v>
      </c>
      <c r="V97" s="1">
        <f t="shared" si="7"/>
        <v>13300</v>
      </c>
      <c r="W97" s="1">
        <f t="shared" si="8"/>
        <v>0</v>
      </c>
    </row>
    <row r="98" s="1" customFormat="1" spans="1:23">
      <c r="A98" s="20">
        <v>87</v>
      </c>
      <c r="B98" s="34"/>
      <c r="C98" s="25" t="s">
        <v>133</v>
      </c>
      <c r="D98" s="25" t="s">
        <v>42</v>
      </c>
      <c r="E98" s="25" t="s">
        <v>33</v>
      </c>
      <c r="F98" s="25">
        <v>1260</v>
      </c>
      <c r="G98" s="23">
        <v>115</v>
      </c>
      <c r="H98" s="26">
        <v>144900</v>
      </c>
      <c r="I98" s="26">
        <v>144900</v>
      </c>
      <c r="J98" s="26">
        <v>0</v>
      </c>
      <c r="K98" s="27"/>
      <c r="L98" s="27"/>
      <c r="M98" s="24">
        <f t="shared" si="5"/>
        <v>101000</v>
      </c>
      <c r="N98" s="24">
        <v>78100</v>
      </c>
      <c r="O98" s="24">
        <v>22900</v>
      </c>
      <c r="P98" s="23">
        <f t="shared" si="6"/>
        <v>43900</v>
      </c>
      <c r="Q98" s="23"/>
      <c r="R98" s="23">
        <v>29000</v>
      </c>
      <c r="S98" s="23">
        <v>14900</v>
      </c>
      <c r="T98" s="31"/>
      <c r="U98" s="1">
        <f>_xlfn.XLOOKUP(C98,[1]免保教费!$C$9:$C$268,[1]免保教费!$Q$9:$Q$268,0,1)</f>
        <v>2.9</v>
      </c>
      <c r="V98" s="1">
        <f t="shared" si="7"/>
        <v>43900</v>
      </c>
      <c r="W98" s="1">
        <f t="shared" si="8"/>
        <v>0</v>
      </c>
    </row>
    <row r="99" s="1" customFormat="1" spans="1:23">
      <c r="A99" s="20">
        <v>88</v>
      </c>
      <c r="B99" s="34"/>
      <c r="C99" s="25" t="s">
        <v>134</v>
      </c>
      <c r="D99" s="25" t="s">
        <v>22</v>
      </c>
      <c r="E99" s="25" t="s">
        <v>40</v>
      </c>
      <c r="F99" s="25">
        <v>1485</v>
      </c>
      <c r="G99" s="23">
        <v>54</v>
      </c>
      <c r="H99" s="26">
        <v>80190</v>
      </c>
      <c r="I99" s="26">
        <v>80190</v>
      </c>
      <c r="J99" s="27"/>
      <c r="K99" s="27"/>
      <c r="L99" s="26">
        <v>0</v>
      </c>
      <c r="M99" s="24">
        <f t="shared" si="5"/>
        <v>55900</v>
      </c>
      <c r="N99" s="24">
        <v>43200</v>
      </c>
      <c r="O99" s="24">
        <v>12700</v>
      </c>
      <c r="P99" s="23">
        <f t="shared" si="6"/>
        <v>24290</v>
      </c>
      <c r="Q99" s="23">
        <v>16000</v>
      </c>
      <c r="R99" s="23"/>
      <c r="S99" s="23">
        <v>8290</v>
      </c>
      <c r="T99" s="31"/>
      <c r="U99" s="1">
        <f>_xlfn.XLOOKUP(C99,[1]免保教费!$C$9:$C$268,[1]免保教费!$Q$9:$Q$268,0,1)</f>
        <v>1.6</v>
      </c>
      <c r="V99" s="1">
        <f t="shared" si="7"/>
        <v>24290</v>
      </c>
      <c r="W99" s="1">
        <f t="shared" si="8"/>
        <v>0</v>
      </c>
    </row>
    <row r="100" s="1" customFormat="1" spans="1:23">
      <c r="A100" s="20">
        <v>89</v>
      </c>
      <c r="B100" s="34"/>
      <c r="C100" s="25" t="s">
        <v>135</v>
      </c>
      <c r="D100" s="25" t="s">
        <v>22</v>
      </c>
      <c r="E100" s="25" t="s">
        <v>33</v>
      </c>
      <c r="F100" s="25">
        <v>1260</v>
      </c>
      <c r="G100" s="23">
        <v>71</v>
      </c>
      <c r="H100" s="26">
        <v>89460</v>
      </c>
      <c r="I100" s="26">
        <v>89460</v>
      </c>
      <c r="J100" s="26">
        <v>0</v>
      </c>
      <c r="K100" s="27"/>
      <c r="L100" s="27"/>
      <c r="M100" s="24">
        <f t="shared" si="5"/>
        <v>62400</v>
      </c>
      <c r="N100" s="24">
        <v>48200</v>
      </c>
      <c r="O100" s="24">
        <v>14200</v>
      </c>
      <c r="P100" s="23">
        <f t="shared" si="6"/>
        <v>27060</v>
      </c>
      <c r="Q100" s="23">
        <v>17900</v>
      </c>
      <c r="R100" s="23"/>
      <c r="S100" s="23">
        <v>9160</v>
      </c>
      <c r="T100" s="31"/>
      <c r="U100" s="1">
        <f>_xlfn.XLOOKUP(C100,[1]免保教费!$C$9:$C$268,[1]免保教费!$Q$9:$Q$268,0,1)</f>
        <v>1.79</v>
      </c>
      <c r="V100" s="1">
        <f t="shared" si="7"/>
        <v>27060</v>
      </c>
      <c r="W100" s="1">
        <f t="shared" si="8"/>
        <v>0</v>
      </c>
    </row>
    <row r="101" s="1" customFormat="1" spans="1:23">
      <c r="A101" s="20">
        <v>90</v>
      </c>
      <c r="B101" s="34"/>
      <c r="C101" s="25" t="s">
        <v>136</v>
      </c>
      <c r="D101" s="25" t="s">
        <v>22</v>
      </c>
      <c r="E101" s="25" t="s">
        <v>33</v>
      </c>
      <c r="F101" s="25">
        <v>990</v>
      </c>
      <c r="G101" s="23">
        <v>11</v>
      </c>
      <c r="H101" s="26">
        <v>10890</v>
      </c>
      <c r="I101" s="26">
        <v>0</v>
      </c>
      <c r="J101" s="26">
        <v>10890</v>
      </c>
      <c r="K101" s="27"/>
      <c r="L101" s="27"/>
      <c r="M101" s="24">
        <f t="shared" si="5"/>
        <v>8100</v>
      </c>
      <c r="N101" s="24">
        <v>5900</v>
      </c>
      <c r="O101" s="24">
        <v>2200</v>
      </c>
      <c r="P101" s="23">
        <f t="shared" si="6"/>
        <v>2790</v>
      </c>
      <c r="Q101" s="23">
        <v>2200</v>
      </c>
      <c r="R101" s="23"/>
      <c r="S101" s="23">
        <v>590</v>
      </c>
      <c r="T101" s="31"/>
      <c r="U101" s="1">
        <f>_xlfn.XLOOKUP(C101,[1]免保教费!$C$9:$C$268,[1]免保教费!$Q$9:$Q$268,0,1)</f>
        <v>0.22</v>
      </c>
      <c r="V101" s="1">
        <f t="shared" si="7"/>
        <v>2790</v>
      </c>
      <c r="W101" s="1">
        <f t="shared" si="8"/>
        <v>0</v>
      </c>
    </row>
    <row r="102" s="1" customFormat="1" spans="1:23">
      <c r="A102" s="20">
        <v>91</v>
      </c>
      <c r="B102" s="34"/>
      <c r="C102" s="25" t="s">
        <v>137</v>
      </c>
      <c r="D102" s="25" t="s">
        <v>22</v>
      </c>
      <c r="E102" s="25" t="s">
        <v>33</v>
      </c>
      <c r="F102" s="25">
        <v>990</v>
      </c>
      <c r="G102" s="23">
        <v>7</v>
      </c>
      <c r="H102" s="26">
        <v>6930</v>
      </c>
      <c r="I102" s="26">
        <v>0</v>
      </c>
      <c r="J102" s="26">
        <v>6930</v>
      </c>
      <c r="K102" s="27"/>
      <c r="L102" s="27"/>
      <c r="M102" s="24">
        <f t="shared" si="5"/>
        <v>5100</v>
      </c>
      <c r="N102" s="24">
        <v>3700</v>
      </c>
      <c r="O102" s="24">
        <v>1400</v>
      </c>
      <c r="P102" s="23">
        <f t="shared" si="6"/>
        <v>1830</v>
      </c>
      <c r="Q102" s="23">
        <v>1400</v>
      </c>
      <c r="R102" s="23"/>
      <c r="S102" s="23">
        <v>430</v>
      </c>
      <c r="T102" s="31"/>
      <c r="U102" s="1">
        <f>_xlfn.XLOOKUP(C102,[1]免保教费!$C$9:$C$268,[1]免保教费!$Q$9:$Q$268,0,1)</f>
        <v>0.14</v>
      </c>
      <c r="V102" s="1">
        <f t="shared" si="7"/>
        <v>1830</v>
      </c>
      <c r="W102" s="1">
        <f t="shared" si="8"/>
        <v>0</v>
      </c>
    </row>
    <row r="103" s="1" customFormat="1" spans="1:23">
      <c r="A103" s="20">
        <v>92</v>
      </c>
      <c r="B103" s="35"/>
      <c r="C103" s="25" t="s">
        <v>138</v>
      </c>
      <c r="D103" s="25" t="s">
        <v>22</v>
      </c>
      <c r="E103" s="25" t="s">
        <v>33</v>
      </c>
      <c r="F103" s="25">
        <v>990</v>
      </c>
      <c r="G103" s="23">
        <v>2</v>
      </c>
      <c r="H103" s="26">
        <v>1980</v>
      </c>
      <c r="I103" s="26">
        <v>0</v>
      </c>
      <c r="J103" s="26">
        <v>1980</v>
      </c>
      <c r="K103" s="27"/>
      <c r="L103" s="27"/>
      <c r="M103" s="24">
        <f t="shared" si="5"/>
        <v>1500</v>
      </c>
      <c r="N103" s="24">
        <v>1100</v>
      </c>
      <c r="O103" s="24">
        <v>400</v>
      </c>
      <c r="P103" s="23">
        <f t="shared" si="6"/>
        <v>480</v>
      </c>
      <c r="Q103" s="23">
        <v>400</v>
      </c>
      <c r="R103" s="23"/>
      <c r="S103" s="23">
        <v>80</v>
      </c>
      <c r="T103" s="23"/>
      <c r="U103" s="1">
        <f>_xlfn.XLOOKUP(C103,[1]免保教费!$C$9:$C$268,[1]免保教费!$Q$9:$Q$268,0,1)</f>
        <v>0.04</v>
      </c>
      <c r="V103" s="1">
        <f t="shared" si="7"/>
        <v>480</v>
      </c>
      <c r="W103" s="1">
        <f t="shared" si="8"/>
        <v>0</v>
      </c>
    </row>
    <row r="104" s="1" customFormat="1" spans="1:23">
      <c r="A104" s="20">
        <v>93</v>
      </c>
      <c r="B104" s="33" t="s">
        <v>139</v>
      </c>
      <c r="C104" s="25" t="s">
        <v>140</v>
      </c>
      <c r="D104" s="25" t="s">
        <v>22</v>
      </c>
      <c r="E104" s="25" t="s">
        <v>40</v>
      </c>
      <c r="F104" s="25">
        <v>1485</v>
      </c>
      <c r="G104" s="23">
        <v>83</v>
      </c>
      <c r="H104" s="26">
        <v>123255</v>
      </c>
      <c r="I104" s="26">
        <v>123255</v>
      </c>
      <c r="J104" s="27"/>
      <c r="K104" s="27"/>
      <c r="L104" s="26">
        <v>0</v>
      </c>
      <c r="M104" s="24">
        <f t="shared" si="5"/>
        <v>86100</v>
      </c>
      <c r="N104" s="24">
        <v>66400</v>
      </c>
      <c r="O104" s="24">
        <v>19700</v>
      </c>
      <c r="P104" s="23">
        <f t="shared" si="6"/>
        <v>37155</v>
      </c>
      <c r="Q104" s="23">
        <v>24700</v>
      </c>
      <c r="R104" s="23"/>
      <c r="S104" s="23">
        <v>12455</v>
      </c>
      <c r="T104" s="29" t="s">
        <v>139</v>
      </c>
      <c r="U104" s="1">
        <f>_xlfn.XLOOKUP(C104,[1]免保教费!$C$9:$C$268,[1]免保教费!$Q$9:$Q$268,0,1)</f>
        <v>2.47</v>
      </c>
      <c r="V104" s="1">
        <f t="shared" si="7"/>
        <v>37155</v>
      </c>
      <c r="W104" s="1">
        <f t="shared" si="8"/>
        <v>0</v>
      </c>
    </row>
    <row r="105" s="1" customFormat="1" spans="1:23">
      <c r="A105" s="20">
        <v>94</v>
      </c>
      <c r="B105" s="34"/>
      <c r="C105" s="25" t="s">
        <v>141</v>
      </c>
      <c r="D105" s="25" t="s">
        <v>22</v>
      </c>
      <c r="E105" s="25" t="s">
        <v>40</v>
      </c>
      <c r="F105" s="25">
        <v>1485</v>
      </c>
      <c r="G105" s="23">
        <v>100</v>
      </c>
      <c r="H105" s="26">
        <v>148500</v>
      </c>
      <c r="I105" s="26">
        <v>148500</v>
      </c>
      <c r="J105" s="27"/>
      <c r="K105" s="27"/>
      <c r="L105" s="26">
        <v>0</v>
      </c>
      <c r="M105" s="24">
        <f t="shared" si="5"/>
        <v>103600</v>
      </c>
      <c r="N105" s="24">
        <v>80100</v>
      </c>
      <c r="O105" s="24">
        <v>23500</v>
      </c>
      <c r="P105" s="23">
        <f t="shared" si="6"/>
        <v>44900</v>
      </c>
      <c r="Q105" s="23">
        <v>29700</v>
      </c>
      <c r="R105" s="23"/>
      <c r="S105" s="23">
        <v>15200</v>
      </c>
      <c r="T105" s="31"/>
      <c r="U105" s="1">
        <f>_xlfn.XLOOKUP(C105,[1]免保教费!$C$9:$C$268,[1]免保教费!$Q$9:$Q$268,0,1)</f>
        <v>2.97</v>
      </c>
      <c r="V105" s="1">
        <f t="shared" si="7"/>
        <v>44900</v>
      </c>
      <c r="W105" s="1">
        <f t="shared" si="8"/>
        <v>0</v>
      </c>
    </row>
    <row r="106" s="1" customFormat="1" spans="1:23">
      <c r="A106" s="20">
        <v>96</v>
      </c>
      <c r="B106" s="34"/>
      <c r="C106" s="25" t="s">
        <v>142</v>
      </c>
      <c r="D106" s="25" t="s">
        <v>22</v>
      </c>
      <c r="E106" s="25" t="s">
        <v>33</v>
      </c>
      <c r="F106" s="25">
        <v>990</v>
      </c>
      <c r="G106" s="23">
        <v>6</v>
      </c>
      <c r="H106" s="26">
        <v>5940</v>
      </c>
      <c r="I106" s="26">
        <v>0</v>
      </c>
      <c r="J106" s="26">
        <v>5940</v>
      </c>
      <c r="K106" s="27"/>
      <c r="L106" s="27"/>
      <c r="M106" s="24">
        <f t="shared" si="5"/>
        <v>4400</v>
      </c>
      <c r="N106" s="24">
        <v>3200</v>
      </c>
      <c r="O106" s="24">
        <v>1200</v>
      </c>
      <c r="P106" s="23">
        <f t="shared" si="6"/>
        <v>1540</v>
      </c>
      <c r="Q106" s="23">
        <v>1200</v>
      </c>
      <c r="R106" s="23"/>
      <c r="S106" s="23">
        <v>340</v>
      </c>
      <c r="T106" s="31"/>
      <c r="U106" s="1">
        <f>_xlfn.XLOOKUP(C106,[1]免保教费!$C$9:$C$268,[1]免保教费!$Q$9:$Q$268,0,1)</f>
        <v>0.12</v>
      </c>
      <c r="V106" s="1">
        <f t="shared" si="7"/>
        <v>1540</v>
      </c>
      <c r="W106" s="1">
        <f t="shared" si="8"/>
        <v>0</v>
      </c>
    </row>
    <row r="107" s="1" customFormat="1" spans="1:23">
      <c r="A107" s="20">
        <v>97</v>
      </c>
      <c r="B107" s="34"/>
      <c r="C107" s="25" t="s">
        <v>143</v>
      </c>
      <c r="D107" s="25" t="s">
        <v>22</v>
      </c>
      <c r="E107" s="25" t="s">
        <v>33</v>
      </c>
      <c r="F107" s="25">
        <v>990</v>
      </c>
      <c r="G107" s="23">
        <v>4</v>
      </c>
      <c r="H107" s="26">
        <v>3960</v>
      </c>
      <c r="I107" s="26">
        <v>0</v>
      </c>
      <c r="J107" s="26">
        <v>3960</v>
      </c>
      <c r="K107" s="27"/>
      <c r="L107" s="27"/>
      <c r="M107" s="24">
        <f t="shared" si="5"/>
        <v>2900</v>
      </c>
      <c r="N107" s="24">
        <v>2100</v>
      </c>
      <c r="O107" s="24">
        <v>800</v>
      </c>
      <c r="P107" s="23">
        <f t="shared" si="6"/>
        <v>1060</v>
      </c>
      <c r="Q107" s="23">
        <v>800</v>
      </c>
      <c r="R107" s="23"/>
      <c r="S107" s="23">
        <v>260</v>
      </c>
      <c r="T107" s="31"/>
      <c r="U107" s="1">
        <f>_xlfn.XLOOKUP(C107,[1]免保教费!$C$9:$C$268,[1]免保教费!$Q$9:$Q$268,0,1)</f>
        <v>0.08</v>
      </c>
      <c r="V107" s="1">
        <f t="shared" si="7"/>
        <v>1060</v>
      </c>
      <c r="W107" s="1">
        <f t="shared" si="8"/>
        <v>0</v>
      </c>
    </row>
    <row r="108" s="1" customFormat="1" spans="1:23">
      <c r="A108" s="20">
        <v>98</v>
      </c>
      <c r="B108" s="34"/>
      <c r="C108" s="25" t="s">
        <v>144</v>
      </c>
      <c r="D108" s="25" t="s">
        <v>22</v>
      </c>
      <c r="E108" s="25" t="s">
        <v>33</v>
      </c>
      <c r="F108" s="25">
        <v>1260</v>
      </c>
      <c r="G108" s="23">
        <v>30</v>
      </c>
      <c r="H108" s="26">
        <v>37800</v>
      </c>
      <c r="I108" s="26">
        <v>37800</v>
      </c>
      <c r="J108" s="26">
        <v>0</v>
      </c>
      <c r="K108" s="27"/>
      <c r="L108" s="27"/>
      <c r="M108" s="24">
        <f t="shared" si="5"/>
        <v>26400</v>
      </c>
      <c r="N108" s="24">
        <v>20400</v>
      </c>
      <c r="O108" s="24">
        <v>6000</v>
      </c>
      <c r="P108" s="23">
        <f t="shared" si="6"/>
        <v>11400</v>
      </c>
      <c r="Q108" s="23">
        <v>7600</v>
      </c>
      <c r="R108" s="23"/>
      <c r="S108" s="23">
        <v>3800</v>
      </c>
      <c r="T108" s="31"/>
      <c r="U108" s="1">
        <f>_xlfn.XLOOKUP(C108,[1]免保教费!$C$9:$C$268,[1]免保教费!$Q$9:$Q$268,0,1)</f>
        <v>0.76</v>
      </c>
      <c r="V108" s="1">
        <f t="shared" si="7"/>
        <v>11400</v>
      </c>
      <c r="W108" s="1">
        <f t="shared" si="8"/>
        <v>0</v>
      </c>
    </row>
    <row r="109" s="1" customFormat="1" spans="1:23">
      <c r="A109" s="20">
        <v>99</v>
      </c>
      <c r="B109" s="34"/>
      <c r="C109" s="25" t="s">
        <v>145</v>
      </c>
      <c r="D109" s="25" t="s">
        <v>22</v>
      </c>
      <c r="E109" s="25" t="s">
        <v>33</v>
      </c>
      <c r="F109" s="25">
        <v>1260</v>
      </c>
      <c r="G109" s="23">
        <v>13</v>
      </c>
      <c r="H109" s="26">
        <v>16380</v>
      </c>
      <c r="I109" s="26">
        <v>16380</v>
      </c>
      <c r="J109" s="26">
        <v>0</v>
      </c>
      <c r="K109" s="27"/>
      <c r="L109" s="27"/>
      <c r="M109" s="24">
        <f t="shared" si="5"/>
        <v>11400</v>
      </c>
      <c r="N109" s="24">
        <v>8800</v>
      </c>
      <c r="O109" s="24">
        <v>2600</v>
      </c>
      <c r="P109" s="23">
        <f t="shared" si="6"/>
        <v>4980</v>
      </c>
      <c r="Q109" s="23">
        <v>3300</v>
      </c>
      <c r="R109" s="23"/>
      <c r="S109" s="23">
        <v>1680</v>
      </c>
      <c r="T109" s="31"/>
      <c r="U109" s="1">
        <f>_xlfn.XLOOKUP(C109,[1]免保教费!$C$9:$C$268,[1]免保教费!$Q$9:$Q$268,0,1)</f>
        <v>0.33</v>
      </c>
      <c r="V109" s="1">
        <f t="shared" si="7"/>
        <v>4980</v>
      </c>
      <c r="W109" s="1">
        <f t="shared" si="8"/>
        <v>0</v>
      </c>
    </row>
    <row r="110" s="1" customFormat="1" spans="1:23">
      <c r="A110" s="20">
        <v>100</v>
      </c>
      <c r="B110" s="34"/>
      <c r="C110" s="25" t="s">
        <v>146</v>
      </c>
      <c r="D110" s="25" t="s">
        <v>22</v>
      </c>
      <c r="E110" s="25" t="s">
        <v>33</v>
      </c>
      <c r="F110" s="25">
        <v>1260</v>
      </c>
      <c r="G110" s="23">
        <v>20</v>
      </c>
      <c r="H110" s="26">
        <v>25200</v>
      </c>
      <c r="I110" s="26">
        <v>25200</v>
      </c>
      <c r="J110" s="26">
        <v>0</v>
      </c>
      <c r="K110" s="27"/>
      <c r="L110" s="27"/>
      <c r="M110" s="24">
        <f t="shared" si="5"/>
        <v>17600</v>
      </c>
      <c r="N110" s="24">
        <v>13600</v>
      </c>
      <c r="O110" s="24">
        <v>4000</v>
      </c>
      <c r="P110" s="23">
        <f t="shared" si="6"/>
        <v>7600</v>
      </c>
      <c r="Q110" s="23">
        <v>5000</v>
      </c>
      <c r="R110" s="23"/>
      <c r="S110" s="23">
        <v>2600</v>
      </c>
      <c r="T110" s="31"/>
      <c r="U110" s="1">
        <f>_xlfn.XLOOKUP(C110,[1]免保教费!$C$9:$C$268,[1]免保教费!$Q$9:$Q$268,0,1)</f>
        <v>0.5</v>
      </c>
      <c r="V110" s="1">
        <f t="shared" si="7"/>
        <v>7600</v>
      </c>
      <c r="W110" s="1">
        <f t="shared" si="8"/>
        <v>0</v>
      </c>
    </row>
    <row r="111" s="1" customFormat="1" spans="1:23">
      <c r="A111" s="20">
        <v>101</v>
      </c>
      <c r="B111" s="34"/>
      <c r="C111" s="25" t="s">
        <v>147</v>
      </c>
      <c r="D111" s="25" t="s">
        <v>22</v>
      </c>
      <c r="E111" s="25" t="s">
        <v>33</v>
      </c>
      <c r="F111" s="25">
        <v>990</v>
      </c>
      <c r="G111" s="23">
        <v>5</v>
      </c>
      <c r="H111" s="26">
        <v>4950</v>
      </c>
      <c r="I111" s="26">
        <v>0</v>
      </c>
      <c r="J111" s="26">
        <v>4950</v>
      </c>
      <c r="K111" s="27"/>
      <c r="L111" s="27"/>
      <c r="M111" s="24">
        <f t="shared" si="5"/>
        <v>3700</v>
      </c>
      <c r="N111" s="24">
        <v>2700</v>
      </c>
      <c r="O111" s="24">
        <v>1000</v>
      </c>
      <c r="P111" s="23">
        <f t="shared" si="6"/>
        <v>1250</v>
      </c>
      <c r="Q111" s="23">
        <v>1000</v>
      </c>
      <c r="R111" s="23"/>
      <c r="S111" s="23">
        <v>250</v>
      </c>
      <c r="T111" s="31"/>
      <c r="U111" s="1">
        <f>_xlfn.XLOOKUP(C111,[1]免保教费!$C$9:$C$268,[1]免保教费!$Q$9:$Q$268,0,1)</f>
        <v>0.1</v>
      </c>
      <c r="V111" s="1">
        <f t="shared" si="7"/>
        <v>1250</v>
      </c>
      <c r="W111" s="1">
        <f t="shared" si="8"/>
        <v>0</v>
      </c>
    </row>
    <row r="112" s="1" customFormat="1" spans="1:23">
      <c r="A112" s="20">
        <v>102</v>
      </c>
      <c r="B112" s="34"/>
      <c r="C112" s="25" t="s">
        <v>148</v>
      </c>
      <c r="D112" s="25" t="s">
        <v>22</v>
      </c>
      <c r="E112" s="25" t="s">
        <v>33</v>
      </c>
      <c r="F112" s="25">
        <v>1260</v>
      </c>
      <c r="G112" s="23">
        <v>72</v>
      </c>
      <c r="H112" s="26">
        <v>90450</v>
      </c>
      <c r="I112" s="26">
        <v>89460</v>
      </c>
      <c r="J112" s="26">
        <v>990</v>
      </c>
      <c r="K112" s="27"/>
      <c r="L112" s="27"/>
      <c r="M112" s="24">
        <f t="shared" si="5"/>
        <v>63200</v>
      </c>
      <c r="N112" s="24">
        <v>48800</v>
      </c>
      <c r="O112" s="24">
        <v>14400</v>
      </c>
      <c r="P112" s="23">
        <f t="shared" si="6"/>
        <v>27250</v>
      </c>
      <c r="Q112" s="23">
        <v>18100</v>
      </c>
      <c r="R112" s="23"/>
      <c r="S112" s="23">
        <v>9150</v>
      </c>
      <c r="T112" s="31"/>
      <c r="U112" s="1">
        <f>_xlfn.XLOOKUP(C112,[1]免保教费!$C$9:$C$268,[1]免保教费!$Q$9:$Q$268,0,1)</f>
        <v>1.81</v>
      </c>
      <c r="V112" s="1">
        <f t="shared" si="7"/>
        <v>27250</v>
      </c>
      <c r="W112" s="1">
        <f t="shared" si="8"/>
        <v>0</v>
      </c>
    </row>
    <row r="113" s="1" customFormat="1" spans="1:23">
      <c r="A113" s="20">
        <v>103</v>
      </c>
      <c r="B113" s="34"/>
      <c r="C113" s="25" t="s">
        <v>149</v>
      </c>
      <c r="D113" s="25" t="s">
        <v>22</v>
      </c>
      <c r="E113" s="25" t="s">
        <v>33</v>
      </c>
      <c r="F113" s="25">
        <v>1260</v>
      </c>
      <c r="G113" s="23">
        <v>44</v>
      </c>
      <c r="H113" s="26">
        <v>55440</v>
      </c>
      <c r="I113" s="26">
        <v>55440</v>
      </c>
      <c r="J113" s="26">
        <v>0</v>
      </c>
      <c r="K113" s="27"/>
      <c r="L113" s="27"/>
      <c r="M113" s="24">
        <f t="shared" si="5"/>
        <v>38700</v>
      </c>
      <c r="N113" s="24">
        <v>29900</v>
      </c>
      <c r="O113" s="24">
        <v>8800</v>
      </c>
      <c r="P113" s="23">
        <f t="shared" si="6"/>
        <v>16740</v>
      </c>
      <c r="Q113" s="23">
        <v>11100</v>
      </c>
      <c r="R113" s="23"/>
      <c r="S113" s="23">
        <v>5640</v>
      </c>
      <c r="T113" s="31"/>
      <c r="U113" s="1">
        <f>_xlfn.XLOOKUP(C113,[1]免保教费!$C$9:$C$268,[1]免保教费!$Q$9:$Q$268,0,1)</f>
        <v>1.11</v>
      </c>
      <c r="V113" s="1">
        <f t="shared" si="7"/>
        <v>16740</v>
      </c>
      <c r="W113" s="1">
        <f t="shared" si="8"/>
        <v>0</v>
      </c>
    </row>
    <row r="114" s="1" customFormat="1" spans="1:23">
      <c r="A114" s="20">
        <v>104</v>
      </c>
      <c r="B114" s="35"/>
      <c r="C114" s="25" t="s">
        <v>150</v>
      </c>
      <c r="D114" s="25" t="s">
        <v>22</v>
      </c>
      <c r="E114" s="25" t="s">
        <v>33</v>
      </c>
      <c r="F114" s="25">
        <v>1260</v>
      </c>
      <c r="G114" s="23">
        <v>30</v>
      </c>
      <c r="H114" s="26">
        <v>37800</v>
      </c>
      <c r="I114" s="26">
        <v>37800</v>
      </c>
      <c r="J114" s="26">
        <v>0</v>
      </c>
      <c r="K114" s="27"/>
      <c r="L114" s="27"/>
      <c r="M114" s="24">
        <f t="shared" si="5"/>
        <v>26600</v>
      </c>
      <c r="N114" s="24">
        <v>20400</v>
      </c>
      <c r="O114" s="24">
        <v>6200</v>
      </c>
      <c r="P114" s="23">
        <f t="shared" si="6"/>
        <v>11200</v>
      </c>
      <c r="Q114" s="23">
        <v>7600</v>
      </c>
      <c r="R114" s="23"/>
      <c r="S114" s="23">
        <v>3600</v>
      </c>
      <c r="T114" s="23"/>
      <c r="U114" s="1">
        <f>_xlfn.XLOOKUP(C114,[1]免保教费!$C$9:$C$268,[1]免保教费!$Q$9:$Q$268,0,1)</f>
        <v>0.76</v>
      </c>
      <c r="V114" s="1">
        <f t="shared" si="7"/>
        <v>11200</v>
      </c>
      <c r="W114" s="1">
        <f t="shared" si="8"/>
        <v>0</v>
      </c>
    </row>
    <row r="115" s="1" customFormat="1" spans="1:23">
      <c r="A115" s="20">
        <v>105</v>
      </c>
      <c r="B115" s="33" t="s">
        <v>151</v>
      </c>
      <c r="C115" s="25" t="s">
        <v>152</v>
      </c>
      <c r="D115" s="25" t="s">
        <v>22</v>
      </c>
      <c r="E115" s="25" t="s">
        <v>40</v>
      </c>
      <c r="F115" s="25">
        <v>1485</v>
      </c>
      <c r="G115" s="23">
        <v>34</v>
      </c>
      <c r="H115" s="26">
        <v>50490</v>
      </c>
      <c r="I115" s="26">
        <v>50490</v>
      </c>
      <c r="J115" s="27"/>
      <c r="K115" s="27"/>
      <c r="L115" s="26">
        <v>0</v>
      </c>
      <c r="M115" s="24">
        <f t="shared" si="5"/>
        <v>35200</v>
      </c>
      <c r="N115" s="24">
        <v>27200</v>
      </c>
      <c r="O115" s="24">
        <v>8000</v>
      </c>
      <c r="P115" s="23">
        <f t="shared" si="6"/>
        <v>15290</v>
      </c>
      <c r="Q115" s="23">
        <v>10100</v>
      </c>
      <c r="R115" s="23"/>
      <c r="S115" s="23">
        <v>5190</v>
      </c>
      <c r="T115" s="29" t="s">
        <v>151</v>
      </c>
      <c r="U115" s="1">
        <f>_xlfn.XLOOKUP(C115,[1]免保教费!$C$9:$C$268,[1]免保教费!$Q$9:$Q$268,0,1)</f>
        <v>1.01</v>
      </c>
      <c r="V115" s="1">
        <f t="shared" si="7"/>
        <v>15290</v>
      </c>
      <c r="W115" s="1">
        <f t="shared" si="8"/>
        <v>0</v>
      </c>
    </row>
    <row r="116" s="1" customFormat="1" spans="1:23">
      <c r="A116" s="20">
        <v>106</v>
      </c>
      <c r="B116" s="34"/>
      <c r="C116" s="25" t="s">
        <v>153</v>
      </c>
      <c r="D116" s="25" t="s">
        <v>22</v>
      </c>
      <c r="E116" s="25" t="s">
        <v>40</v>
      </c>
      <c r="F116" s="25">
        <v>1485</v>
      </c>
      <c r="G116" s="23">
        <v>21</v>
      </c>
      <c r="H116" s="26">
        <v>31185</v>
      </c>
      <c r="I116" s="26">
        <v>31185</v>
      </c>
      <c r="J116" s="27"/>
      <c r="K116" s="27"/>
      <c r="L116" s="26">
        <v>0</v>
      </c>
      <c r="M116" s="24">
        <f t="shared" si="5"/>
        <v>21700</v>
      </c>
      <c r="N116" s="24">
        <v>16800</v>
      </c>
      <c r="O116" s="24">
        <v>4900</v>
      </c>
      <c r="P116" s="23">
        <f t="shared" si="6"/>
        <v>9485</v>
      </c>
      <c r="Q116" s="23">
        <v>6200</v>
      </c>
      <c r="R116" s="23"/>
      <c r="S116" s="23">
        <v>3285</v>
      </c>
      <c r="T116" s="31"/>
      <c r="U116" s="1">
        <f>_xlfn.XLOOKUP(C116,[1]免保教费!$C$9:$C$268,[1]免保教费!$Q$9:$Q$268,0,1)</f>
        <v>0.62</v>
      </c>
      <c r="V116" s="1">
        <f t="shared" si="7"/>
        <v>9485</v>
      </c>
      <c r="W116" s="1">
        <f t="shared" si="8"/>
        <v>0</v>
      </c>
    </row>
    <row r="117" s="1" customFormat="1" spans="1:23">
      <c r="A117" s="20">
        <v>107</v>
      </c>
      <c r="B117" s="34"/>
      <c r="C117" s="25" t="s">
        <v>154</v>
      </c>
      <c r="D117" s="25" t="s">
        <v>22</v>
      </c>
      <c r="E117" s="25" t="s">
        <v>33</v>
      </c>
      <c r="F117" s="25">
        <v>1260</v>
      </c>
      <c r="G117" s="23">
        <v>6</v>
      </c>
      <c r="H117" s="26">
        <v>7560</v>
      </c>
      <c r="I117" s="26">
        <v>7560</v>
      </c>
      <c r="J117" s="26">
        <v>0</v>
      </c>
      <c r="K117" s="27"/>
      <c r="L117" s="27"/>
      <c r="M117" s="24">
        <f t="shared" si="5"/>
        <v>5300</v>
      </c>
      <c r="N117" s="24">
        <v>4100</v>
      </c>
      <c r="O117" s="24">
        <v>1200</v>
      </c>
      <c r="P117" s="23">
        <f t="shared" si="6"/>
        <v>2260</v>
      </c>
      <c r="Q117" s="23">
        <v>1500</v>
      </c>
      <c r="R117" s="23"/>
      <c r="S117" s="23">
        <v>760</v>
      </c>
      <c r="T117" s="31"/>
      <c r="U117" s="1">
        <f>_xlfn.XLOOKUP(C117,[1]免保教费!$C$9:$C$268,[1]免保教费!$Q$9:$Q$268,0,1)</f>
        <v>0.15</v>
      </c>
      <c r="V117" s="1">
        <f t="shared" si="7"/>
        <v>2260</v>
      </c>
      <c r="W117" s="1">
        <f t="shared" si="8"/>
        <v>0</v>
      </c>
    </row>
    <row r="118" s="1" customFormat="1" spans="1:23">
      <c r="A118" s="20">
        <v>108</v>
      </c>
      <c r="B118" s="35"/>
      <c r="C118" s="25" t="s">
        <v>155</v>
      </c>
      <c r="D118" s="25" t="s">
        <v>22</v>
      </c>
      <c r="E118" s="25" t="s">
        <v>33</v>
      </c>
      <c r="F118" s="25">
        <v>990</v>
      </c>
      <c r="G118" s="23">
        <v>6</v>
      </c>
      <c r="H118" s="26">
        <v>5940</v>
      </c>
      <c r="I118" s="26">
        <v>0</v>
      </c>
      <c r="J118" s="26">
        <v>5940</v>
      </c>
      <c r="K118" s="27"/>
      <c r="L118" s="27"/>
      <c r="M118" s="24">
        <f t="shared" si="5"/>
        <v>4100</v>
      </c>
      <c r="N118" s="24">
        <v>3200</v>
      </c>
      <c r="O118" s="24">
        <v>900</v>
      </c>
      <c r="P118" s="23">
        <f t="shared" si="6"/>
        <v>1840</v>
      </c>
      <c r="Q118" s="23">
        <v>1200</v>
      </c>
      <c r="R118" s="23"/>
      <c r="S118" s="23">
        <v>640</v>
      </c>
      <c r="T118" s="23"/>
      <c r="U118" s="1">
        <f>_xlfn.XLOOKUP(C118,[1]免保教费!$C$9:$C$268,[1]免保教费!$Q$9:$Q$268,0,1)</f>
        <v>0.12</v>
      </c>
      <c r="V118" s="1">
        <f t="shared" si="7"/>
        <v>1840</v>
      </c>
      <c r="W118" s="1">
        <f t="shared" si="8"/>
        <v>0</v>
      </c>
    </row>
    <row r="119" s="1" customFormat="1" spans="1:23">
      <c r="A119" s="20">
        <v>109</v>
      </c>
      <c r="B119" s="33" t="s">
        <v>156</v>
      </c>
      <c r="C119" s="25" t="s">
        <v>157</v>
      </c>
      <c r="D119" s="25" t="s">
        <v>22</v>
      </c>
      <c r="E119" s="25" t="s">
        <v>40</v>
      </c>
      <c r="F119" s="25">
        <v>1485</v>
      </c>
      <c r="G119" s="23">
        <v>96</v>
      </c>
      <c r="H119" s="26">
        <v>141570</v>
      </c>
      <c r="I119" s="26">
        <v>139590</v>
      </c>
      <c r="J119" s="27">
        <v>1980</v>
      </c>
      <c r="K119" s="27"/>
      <c r="L119" s="26">
        <v>0</v>
      </c>
      <c r="M119" s="24">
        <f t="shared" si="5"/>
        <v>98800</v>
      </c>
      <c r="N119" s="24">
        <v>76300</v>
      </c>
      <c r="O119" s="24">
        <v>22500</v>
      </c>
      <c r="P119" s="23">
        <f t="shared" si="6"/>
        <v>42770</v>
      </c>
      <c r="Q119" s="23">
        <v>28300</v>
      </c>
      <c r="R119" s="23"/>
      <c r="S119" s="23">
        <v>14470</v>
      </c>
      <c r="T119" s="29" t="s">
        <v>156</v>
      </c>
      <c r="U119" s="1">
        <f>_xlfn.XLOOKUP(C119,[1]免保教费!$C$9:$C$268,[1]免保教费!$Q$9:$Q$268,0,1)</f>
        <v>2.83</v>
      </c>
      <c r="V119" s="1">
        <f t="shared" si="7"/>
        <v>42770</v>
      </c>
      <c r="W119" s="1">
        <f t="shared" si="8"/>
        <v>0</v>
      </c>
    </row>
    <row r="120" s="1" customFormat="1" spans="1:23">
      <c r="A120" s="20">
        <v>110</v>
      </c>
      <c r="B120" s="34"/>
      <c r="C120" s="25" t="s">
        <v>158</v>
      </c>
      <c r="D120" s="25" t="s">
        <v>45</v>
      </c>
      <c r="E120" s="25" t="s">
        <v>33</v>
      </c>
      <c r="F120" s="25">
        <v>1260</v>
      </c>
      <c r="G120" s="23">
        <v>13</v>
      </c>
      <c r="H120" s="26">
        <v>16380</v>
      </c>
      <c r="I120" s="26">
        <v>16380</v>
      </c>
      <c r="J120" s="26">
        <v>0</v>
      </c>
      <c r="K120" s="27"/>
      <c r="L120" s="27"/>
      <c r="M120" s="24">
        <f t="shared" si="5"/>
        <v>11400</v>
      </c>
      <c r="N120" s="24">
        <v>8800</v>
      </c>
      <c r="O120" s="24">
        <v>2600</v>
      </c>
      <c r="P120" s="23">
        <f t="shared" si="6"/>
        <v>4980</v>
      </c>
      <c r="Q120" s="23">
        <v>3300</v>
      </c>
      <c r="R120" s="23"/>
      <c r="S120" s="23">
        <v>1680</v>
      </c>
      <c r="T120" s="31"/>
      <c r="U120" s="1">
        <f>_xlfn.XLOOKUP(C120,[1]免保教费!$C$9:$C$268,[1]免保教费!$Q$9:$Q$268,0,1)</f>
        <v>0.33</v>
      </c>
      <c r="V120" s="1">
        <f t="shared" si="7"/>
        <v>4980</v>
      </c>
      <c r="W120" s="1">
        <f t="shared" si="8"/>
        <v>0</v>
      </c>
    </row>
    <row r="121" s="1" customFormat="1" spans="1:23">
      <c r="A121" s="20">
        <v>111</v>
      </c>
      <c r="B121" s="34"/>
      <c r="C121" s="25" t="s">
        <v>159</v>
      </c>
      <c r="D121" s="25" t="s">
        <v>45</v>
      </c>
      <c r="E121" s="25" t="s">
        <v>33</v>
      </c>
      <c r="F121" s="25">
        <v>1260</v>
      </c>
      <c r="G121" s="23">
        <v>13</v>
      </c>
      <c r="H121" s="26">
        <v>16380</v>
      </c>
      <c r="I121" s="26">
        <v>16380</v>
      </c>
      <c r="J121" s="26">
        <v>0</v>
      </c>
      <c r="K121" s="27"/>
      <c r="L121" s="27"/>
      <c r="M121" s="24">
        <f t="shared" si="5"/>
        <v>11400</v>
      </c>
      <c r="N121" s="24">
        <v>8800</v>
      </c>
      <c r="O121" s="24">
        <v>2600</v>
      </c>
      <c r="P121" s="23">
        <f t="shared" si="6"/>
        <v>4980</v>
      </c>
      <c r="Q121" s="23">
        <v>3300</v>
      </c>
      <c r="R121" s="23"/>
      <c r="S121" s="23">
        <v>1680</v>
      </c>
      <c r="T121" s="31"/>
      <c r="U121" s="1">
        <f>_xlfn.XLOOKUP(C121,[1]免保教费!$C$9:$C$268,[1]免保教费!$Q$9:$Q$268,0,1)</f>
        <v>0.33</v>
      </c>
      <c r="V121" s="1">
        <f t="shared" si="7"/>
        <v>4980</v>
      </c>
      <c r="W121" s="1">
        <f t="shared" si="8"/>
        <v>0</v>
      </c>
    </row>
    <row r="122" s="1" customFormat="1" spans="1:23">
      <c r="A122" s="20">
        <v>112</v>
      </c>
      <c r="B122" s="34"/>
      <c r="C122" s="25" t="s">
        <v>160</v>
      </c>
      <c r="D122" s="25" t="s">
        <v>42</v>
      </c>
      <c r="E122" s="25" t="s">
        <v>33</v>
      </c>
      <c r="F122" s="25">
        <v>1260</v>
      </c>
      <c r="G122" s="23">
        <v>15</v>
      </c>
      <c r="H122" s="26">
        <v>18900</v>
      </c>
      <c r="I122" s="26">
        <v>18900</v>
      </c>
      <c r="J122" s="26">
        <v>0</v>
      </c>
      <c r="K122" s="27"/>
      <c r="L122" s="27"/>
      <c r="M122" s="24">
        <f t="shared" si="5"/>
        <v>13200</v>
      </c>
      <c r="N122" s="24">
        <v>10200</v>
      </c>
      <c r="O122" s="24">
        <v>3000</v>
      </c>
      <c r="P122" s="23">
        <f t="shared" si="6"/>
        <v>5700</v>
      </c>
      <c r="Q122" s="23"/>
      <c r="R122" s="23">
        <v>3800</v>
      </c>
      <c r="S122" s="23">
        <v>1900</v>
      </c>
      <c r="T122" s="31"/>
      <c r="U122" s="1">
        <f>_xlfn.XLOOKUP(C122,[1]免保教费!$C$9:$C$268,[1]免保教费!$Q$9:$Q$268,0,1)</f>
        <v>0.38</v>
      </c>
      <c r="V122" s="1">
        <f t="shared" si="7"/>
        <v>5700</v>
      </c>
      <c r="W122" s="1">
        <f t="shared" si="8"/>
        <v>0</v>
      </c>
    </row>
    <row r="123" s="1" customFormat="1" spans="1:23">
      <c r="A123" s="20">
        <v>113</v>
      </c>
      <c r="B123" s="34"/>
      <c r="C123" s="25" t="s">
        <v>161</v>
      </c>
      <c r="D123" s="25" t="s">
        <v>45</v>
      </c>
      <c r="E123" s="25" t="s">
        <v>33</v>
      </c>
      <c r="F123" s="25">
        <v>1260</v>
      </c>
      <c r="G123" s="23">
        <v>19</v>
      </c>
      <c r="H123" s="26">
        <v>23940</v>
      </c>
      <c r="I123" s="26">
        <v>23940</v>
      </c>
      <c r="J123" s="26">
        <v>0</v>
      </c>
      <c r="K123" s="27"/>
      <c r="L123" s="27"/>
      <c r="M123" s="24">
        <f t="shared" si="5"/>
        <v>16700</v>
      </c>
      <c r="N123" s="24">
        <v>12900</v>
      </c>
      <c r="O123" s="24">
        <v>3800</v>
      </c>
      <c r="P123" s="23">
        <f t="shared" si="6"/>
        <v>7240</v>
      </c>
      <c r="Q123" s="23">
        <v>4800</v>
      </c>
      <c r="R123" s="23"/>
      <c r="S123" s="23">
        <v>2440</v>
      </c>
      <c r="T123" s="31"/>
      <c r="U123" s="1">
        <f>_xlfn.XLOOKUP(C123,[1]免保教费!$C$9:$C$268,[1]免保教费!$Q$9:$Q$268,0,1)</f>
        <v>0.48</v>
      </c>
      <c r="V123" s="1">
        <f t="shared" si="7"/>
        <v>7240</v>
      </c>
      <c r="W123" s="1">
        <f t="shared" si="8"/>
        <v>0</v>
      </c>
    </row>
    <row r="124" s="1" customFormat="1" spans="1:23">
      <c r="A124" s="20">
        <v>114</v>
      </c>
      <c r="B124" s="34"/>
      <c r="C124" s="25" t="s">
        <v>162</v>
      </c>
      <c r="D124" s="25" t="s">
        <v>42</v>
      </c>
      <c r="E124" s="25" t="s">
        <v>33</v>
      </c>
      <c r="F124" s="25">
        <v>1260</v>
      </c>
      <c r="G124" s="23">
        <v>91</v>
      </c>
      <c r="H124" s="26">
        <v>114660</v>
      </c>
      <c r="I124" s="26">
        <v>114660</v>
      </c>
      <c r="J124" s="26">
        <v>0</v>
      </c>
      <c r="K124" s="27"/>
      <c r="L124" s="27"/>
      <c r="M124" s="24">
        <f t="shared" si="5"/>
        <v>79900</v>
      </c>
      <c r="N124" s="24">
        <v>61800</v>
      </c>
      <c r="O124" s="24">
        <v>18100</v>
      </c>
      <c r="P124" s="23">
        <f t="shared" si="6"/>
        <v>34760</v>
      </c>
      <c r="Q124" s="23"/>
      <c r="R124" s="23">
        <v>22900</v>
      </c>
      <c r="S124" s="23">
        <v>11860</v>
      </c>
      <c r="T124" s="31"/>
      <c r="U124" s="1">
        <f>_xlfn.XLOOKUP(C124,[1]免保教费!$C$9:$C$268,[1]免保教费!$Q$9:$Q$268,0,1)</f>
        <v>2.29</v>
      </c>
      <c r="V124" s="1">
        <f t="shared" si="7"/>
        <v>34760</v>
      </c>
      <c r="W124" s="1">
        <f t="shared" si="8"/>
        <v>0</v>
      </c>
    </row>
    <row r="125" s="1" customFormat="1" spans="1:23">
      <c r="A125" s="20">
        <v>115</v>
      </c>
      <c r="B125" s="34"/>
      <c r="C125" s="25" t="s">
        <v>163</v>
      </c>
      <c r="D125" s="25" t="s">
        <v>42</v>
      </c>
      <c r="E125" s="25" t="s">
        <v>33</v>
      </c>
      <c r="F125" s="25">
        <v>1260</v>
      </c>
      <c r="G125" s="23">
        <v>16</v>
      </c>
      <c r="H125" s="26">
        <v>20160</v>
      </c>
      <c r="I125" s="26">
        <v>20160</v>
      </c>
      <c r="J125" s="26">
        <v>0</v>
      </c>
      <c r="K125" s="27"/>
      <c r="L125" s="27"/>
      <c r="M125" s="24">
        <f t="shared" si="5"/>
        <v>14100</v>
      </c>
      <c r="N125" s="24">
        <v>10900</v>
      </c>
      <c r="O125" s="24">
        <v>3200</v>
      </c>
      <c r="P125" s="23">
        <f t="shared" si="6"/>
        <v>6060</v>
      </c>
      <c r="Q125" s="23"/>
      <c r="R125" s="23">
        <v>4000</v>
      </c>
      <c r="S125" s="23">
        <v>2060</v>
      </c>
      <c r="T125" s="31"/>
      <c r="U125" s="1">
        <f>_xlfn.XLOOKUP(C125,[1]免保教费!$C$9:$C$268,[1]免保教费!$Q$9:$Q$268,0,1)</f>
        <v>0.4</v>
      </c>
      <c r="V125" s="1">
        <f t="shared" si="7"/>
        <v>6060</v>
      </c>
      <c r="W125" s="1">
        <f t="shared" si="8"/>
        <v>0</v>
      </c>
    </row>
    <row r="126" s="1" customFormat="1" spans="1:23">
      <c r="A126" s="20">
        <v>118</v>
      </c>
      <c r="B126" s="35"/>
      <c r="C126" s="25" t="s">
        <v>164</v>
      </c>
      <c r="D126" s="25" t="s">
        <v>22</v>
      </c>
      <c r="E126" s="25" t="s">
        <v>33</v>
      </c>
      <c r="F126" s="25">
        <v>1260</v>
      </c>
      <c r="G126" s="23">
        <v>42</v>
      </c>
      <c r="H126" s="26">
        <v>52920</v>
      </c>
      <c r="I126" s="26">
        <v>52920</v>
      </c>
      <c r="J126" s="26">
        <v>0</v>
      </c>
      <c r="K126" s="27"/>
      <c r="L126" s="27"/>
      <c r="M126" s="24">
        <f t="shared" si="5"/>
        <v>36900</v>
      </c>
      <c r="N126" s="24">
        <v>28500</v>
      </c>
      <c r="O126" s="24">
        <v>8400</v>
      </c>
      <c r="P126" s="23">
        <f t="shared" si="6"/>
        <v>16020</v>
      </c>
      <c r="Q126" s="23">
        <v>10600</v>
      </c>
      <c r="R126" s="23"/>
      <c r="S126" s="23">
        <v>5420</v>
      </c>
      <c r="T126" s="23"/>
      <c r="U126" s="1">
        <f>_xlfn.XLOOKUP(C126,[1]免保教费!$C$9:$C$268,[1]免保教费!$Q$9:$Q$268,0,1)</f>
        <v>1.06</v>
      </c>
      <c r="V126" s="1">
        <f t="shared" si="7"/>
        <v>16020</v>
      </c>
      <c r="W126" s="1">
        <f t="shared" si="8"/>
        <v>0</v>
      </c>
    </row>
    <row r="127" s="1" customFormat="1" spans="1:23">
      <c r="A127" s="20">
        <v>119</v>
      </c>
      <c r="B127" s="33" t="s">
        <v>165</v>
      </c>
      <c r="C127" s="25" t="s">
        <v>166</v>
      </c>
      <c r="D127" s="25" t="s">
        <v>22</v>
      </c>
      <c r="E127" s="25" t="s">
        <v>40</v>
      </c>
      <c r="F127" s="25">
        <v>1485</v>
      </c>
      <c r="G127" s="23">
        <v>63</v>
      </c>
      <c r="H127" s="26">
        <v>88605</v>
      </c>
      <c r="I127" s="26">
        <v>60885</v>
      </c>
      <c r="J127" s="27"/>
      <c r="K127" s="27"/>
      <c r="L127" s="26">
        <v>27720</v>
      </c>
      <c r="M127" s="24">
        <f t="shared" si="5"/>
        <v>61800</v>
      </c>
      <c r="N127" s="24">
        <v>47800</v>
      </c>
      <c r="O127" s="24">
        <v>14000</v>
      </c>
      <c r="P127" s="23">
        <f t="shared" si="6"/>
        <v>26805</v>
      </c>
      <c r="Q127" s="23">
        <v>17700</v>
      </c>
      <c r="R127" s="23"/>
      <c r="S127" s="23">
        <v>9105</v>
      </c>
      <c r="T127" s="29" t="s">
        <v>165</v>
      </c>
      <c r="U127" s="1">
        <f>_xlfn.XLOOKUP(C127,[1]免保教费!$C$9:$C$268,[1]免保教费!$Q$9:$Q$268,0,1)</f>
        <v>1.77</v>
      </c>
      <c r="V127" s="1">
        <f t="shared" si="7"/>
        <v>26805</v>
      </c>
      <c r="W127" s="1">
        <f t="shared" si="8"/>
        <v>0</v>
      </c>
    </row>
    <row r="128" s="1" customFormat="1" spans="1:23">
      <c r="A128" s="20">
        <v>120</v>
      </c>
      <c r="B128" s="35"/>
      <c r="C128" s="25" t="s">
        <v>167</v>
      </c>
      <c r="D128" s="25" t="s">
        <v>22</v>
      </c>
      <c r="E128" s="25" t="s">
        <v>33</v>
      </c>
      <c r="F128" s="25">
        <v>1260</v>
      </c>
      <c r="G128" s="23">
        <v>26</v>
      </c>
      <c r="H128" s="26">
        <v>32760</v>
      </c>
      <c r="I128" s="26">
        <v>32760</v>
      </c>
      <c r="J128" s="26">
        <v>0</v>
      </c>
      <c r="K128" s="27"/>
      <c r="L128" s="27"/>
      <c r="M128" s="24">
        <f t="shared" si="5"/>
        <v>22900</v>
      </c>
      <c r="N128" s="24">
        <v>17700</v>
      </c>
      <c r="O128" s="24">
        <v>5200</v>
      </c>
      <c r="P128" s="23">
        <f t="shared" si="6"/>
        <v>9860</v>
      </c>
      <c r="Q128" s="23">
        <v>6600</v>
      </c>
      <c r="R128" s="23"/>
      <c r="S128" s="23">
        <v>3260</v>
      </c>
      <c r="T128" s="23"/>
      <c r="U128" s="1">
        <f>_xlfn.XLOOKUP(C128,[1]免保教费!$C$9:$C$268,[1]免保教费!$Q$9:$Q$268,0,1)</f>
        <v>0.66</v>
      </c>
      <c r="V128" s="1">
        <f t="shared" si="7"/>
        <v>9860</v>
      </c>
      <c r="W128" s="1">
        <f t="shared" si="8"/>
        <v>0</v>
      </c>
    </row>
    <row r="129" s="1" customFormat="1" spans="1:23">
      <c r="A129" s="20">
        <v>121</v>
      </c>
      <c r="B129" s="33" t="s">
        <v>168</v>
      </c>
      <c r="C129" s="25" t="s">
        <v>169</v>
      </c>
      <c r="D129" s="25" t="s">
        <v>22</v>
      </c>
      <c r="E129" s="25" t="s">
        <v>40</v>
      </c>
      <c r="F129" s="25">
        <v>1485</v>
      </c>
      <c r="G129" s="23">
        <v>79</v>
      </c>
      <c r="H129" s="26">
        <v>117315</v>
      </c>
      <c r="I129" s="26">
        <v>117315</v>
      </c>
      <c r="J129" s="27"/>
      <c r="K129" s="27"/>
      <c r="L129" s="26">
        <v>0</v>
      </c>
      <c r="M129" s="24">
        <f t="shared" si="5"/>
        <v>81800</v>
      </c>
      <c r="N129" s="24">
        <v>63200</v>
      </c>
      <c r="O129" s="24">
        <v>18600</v>
      </c>
      <c r="P129" s="23">
        <f t="shared" si="6"/>
        <v>35515</v>
      </c>
      <c r="Q129" s="23">
        <v>23500</v>
      </c>
      <c r="R129" s="23"/>
      <c r="S129" s="23">
        <v>12015</v>
      </c>
      <c r="T129" s="29" t="s">
        <v>168</v>
      </c>
      <c r="U129" s="1">
        <f>_xlfn.XLOOKUP(C129,[1]免保教费!$C$9:$C$268,[1]免保教费!$Q$9:$Q$268,0,1)</f>
        <v>2.35</v>
      </c>
      <c r="V129" s="1">
        <f t="shared" si="7"/>
        <v>35515</v>
      </c>
      <c r="W129" s="1">
        <f t="shared" si="8"/>
        <v>0</v>
      </c>
    </row>
    <row r="130" s="1" customFormat="1" spans="1:23">
      <c r="A130" s="20">
        <v>122</v>
      </c>
      <c r="B130" s="34"/>
      <c r="C130" s="25" t="s">
        <v>170</v>
      </c>
      <c r="D130" s="25" t="s">
        <v>42</v>
      </c>
      <c r="E130" s="25" t="s">
        <v>33</v>
      </c>
      <c r="F130" s="25">
        <v>1260</v>
      </c>
      <c r="G130" s="23">
        <v>49</v>
      </c>
      <c r="H130" s="26">
        <v>61740</v>
      </c>
      <c r="I130" s="26">
        <v>61740</v>
      </c>
      <c r="J130" s="26">
        <v>0</v>
      </c>
      <c r="K130" s="27"/>
      <c r="L130" s="27"/>
      <c r="M130" s="24">
        <f t="shared" si="5"/>
        <v>43100</v>
      </c>
      <c r="N130" s="24">
        <v>33300</v>
      </c>
      <c r="O130" s="24">
        <v>9800</v>
      </c>
      <c r="P130" s="23">
        <f t="shared" si="6"/>
        <v>18640</v>
      </c>
      <c r="Q130" s="23"/>
      <c r="R130" s="23">
        <v>12300</v>
      </c>
      <c r="S130" s="23">
        <v>6340</v>
      </c>
      <c r="T130" s="31"/>
      <c r="U130" s="1">
        <f>_xlfn.XLOOKUP(C130,[1]免保教费!$C$9:$C$268,[1]免保教费!$Q$9:$Q$268,0,1)</f>
        <v>1.23</v>
      </c>
      <c r="V130" s="1">
        <f t="shared" si="7"/>
        <v>18640</v>
      </c>
      <c r="W130" s="1">
        <f t="shared" si="8"/>
        <v>0</v>
      </c>
    </row>
    <row r="131" s="1" customFormat="1" spans="1:23">
      <c r="A131" s="20">
        <v>123</v>
      </c>
      <c r="B131" s="35"/>
      <c r="C131" s="25" t="s">
        <v>171</v>
      </c>
      <c r="D131" s="25" t="s">
        <v>22</v>
      </c>
      <c r="E131" s="25" t="s">
        <v>33</v>
      </c>
      <c r="F131" s="25">
        <v>990</v>
      </c>
      <c r="G131" s="23">
        <v>10</v>
      </c>
      <c r="H131" s="26">
        <v>9900</v>
      </c>
      <c r="I131" s="26">
        <v>0</v>
      </c>
      <c r="J131" s="26">
        <v>9900</v>
      </c>
      <c r="K131" s="27"/>
      <c r="L131" s="27"/>
      <c r="M131" s="24">
        <f t="shared" si="5"/>
        <v>6900</v>
      </c>
      <c r="N131" s="24">
        <v>5300</v>
      </c>
      <c r="O131" s="24">
        <v>1600</v>
      </c>
      <c r="P131" s="23">
        <f t="shared" si="6"/>
        <v>3000</v>
      </c>
      <c r="Q131" s="23">
        <v>2000</v>
      </c>
      <c r="R131" s="23"/>
      <c r="S131" s="23">
        <v>1000</v>
      </c>
      <c r="T131" s="23"/>
      <c r="U131" s="1">
        <f>_xlfn.XLOOKUP(C131,[1]免保教费!$C$9:$C$268,[1]免保教费!$Q$9:$Q$268,0,1)</f>
        <v>0.2</v>
      </c>
      <c r="V131" s="1">
        <f t="shared" si="7"/>
        <v>3000</v>
      </c>
      <c r="W131" s="1">
        <f t="shared" si="8"/>
        <v>0</v>
      </c>
    </row>
    <row r="132" s="1" customFormat="1" spans="1:23">
      <c r="A132" s="20">
        <v>124</v>
      </c>
      <c r="B132" s="33" t="s">
        <v>172</v>
      </c>
      <c r="C132" s="25" t="s">
        <v>173</v>
      </c>
      <c r="D132" s="25" t="s">
        <v>22</v>
      </c>
      <c r="E132" s="25" t="s">
        <v>28</v>
      </c>
      <c r="F132" s="25">
        <v>1800</v>
      </c>
      <c r="G132" s="23">
        <v>158</v>
      </c>
      <c r="H132" s="26">
        <v>284400</v>
      </c>
      <c r="I132" s="26">
        <v>284400</v>
      </c>
      <c r="J132" s="26">
        <v>0</v>
      </c>
      <c r="K132" s="27"/>
      <c r="L132" s="27"/>
      <c r="M132" s="24">
        <f t="shared" si="5"/>
        <v>198300</v>
      </c>
      <c r="N132" s="24">
        <v>153300</v>
      </c>
      <c r="O132" s="24">
        <v>45000</v>
      </c>
      <c r="P132" s="23">
        <f t="shared" si="6"/>
        <v>86100</v>
      </c>
      <c r="Q132" s="23">
        <v>56900</v>
      </c>
      <c r="R132" s="23"/>
      <c r="S132" s="23">
        <v>29200</v>
      </c>
      <c r="T132" s="29" t="s">
        <v>172</v>
      </c>
      <c r="U132" s="1">
        <f>_xlfn.XLOOKUP(C132,[1]免保教费!$C$9:$C$268,[1]免保教费!$Q$9:$Q$268,0,1)</f>
        <v>5.69</v>
      </c>
      <c r="V132" s="1">
        <f t="shared" si="7"/>
        <v>86100</v>
      </c>
      <c r="W132" s="1">
        <f t="shared" si="8"/>
        <v>0</v>
      </c>
    </row>
    <row r="133" s="1" customFormat="1" spans="1:23">
      <c r="A133" s="20">
        <v>125</v>
      </c>
      <c r="B133" s="34"/>
      <c r="C133" s="25" t="s">
        <v>174</v>
      </c>
      <c r="D133" s="25" t="s">
        <v>42</v>
      </c>
      <c r="E133" s="25" t="s">
        <v>33</v>
      </c>
      <c r="F133" s="25">
        <v>1260</v>
      </c>
      <c r="G133" s="23">
        <v>35</v>
      </c>
      <c r="H133" s="26">
        <v>44100</v>
      </c>
      <c r="I133" s="26">
        <v>44100</v>
      </c>
      <c r="J133" s="26">
        <v>0</v>
      </c>
      <c r="K133" s="27"/>
      <c r="L133" s="27"/>
      <c r="M133" s="24">
        <f t="shared" si="5"/>
        <v>30800</v>
      </c>
      <c r="N133" s="24">
        <v>23800</v>
      </c>
      <c r="O133" s="24">
        <v>7000</v>
      </c>
      <c r="P133" s="23">
        <f t="shared" si="6"/>
        <v>13300</v>
      </c>
      <c r="Q133" s="23"/>
      <c r="R133" s="23">
        <v>8800</v>
      </c>
      <c r="S133" s="23">
        <v>4500</v>
      </c>
      <c r="T133" s="31"/>
      <c r="U133" s="1">
        <f>_xlfn.XLOOKUP(C133,[1]免保教费!$C$9:$C$268,[1]免保教费!$Q$9:$Q$268,0,1)</f>
        <v>0.88</v>
      </c>
      <c r="V133" s="1">
        <f t="shared" si="7"/>
        <v>13300</v>
      </c>
      <c r="W133" s="1">
        <f t="shared" si="8"/>
        <v>0</v>
      </c>
    </row>
    <row r="134" s="1" customFormat="1" spans="1:23">
      <c r="A134" s="20">
        <v>126</v>
      </c>
      <c r="B134" s="34"/>
      <c r="C134" s="25" t="s">
        <v>175</v>
      </c>
      <c r="D134" s="25" t="s">
        <v>42</v>
      </c>
      <c r="E134" s="25" t="s">
        <v>40</v>
      </c>
      <c r="F134" s="25">
        <v>1485</v>
      </c>
      <c r="G134" s="23">
        <v>40</v>
      </c>
      <c r="H134" s="26">
        <v>59400</v>
      </c>
      <c r="I134" s="26">
        <v>59400</v>
      </c>
      <c r="J134" s="27"/>
      <c r="K134" s="27"/>
      <c r="L134" s="26">
        <v>0</v>
      </c>
      <c r="M134" s="24">
        <f t="shared" si="5"/>
        <v>41400</v>
      </c>
      <c r="N134" s="24">
        <v>32000</v>
      </c>
      <c r="O134" s="24">
        <v>9400</v>
      </c>
      <c r="P134" s="23">
        <f t="shared" si="6"/>
        <v>18000</v>
      </c>
      <c r="Q134" s="23"/>
      <c r="R134" s="23">
        <v>11900</v>
      </c>
      <c r="S134" s="23">
        <v>6100</v>
      </c>
      <c r="T134" s="31"/>
      <c r="U134" s="1">
        <f>_xlfn.XLOOKUP(C134,[1]免保教费!$C$9:$C$268,[1]免保教费!$Q$9:$Q$268,0,1)</f>
        <v>1.19</v>
      </c>
      <c r="V134" s="1">
        <f t="shared" si="7"/>
        <v>18000</v>
      </c>
      <c r="W134" s="1">
        <f t="shared" si="8"/>
        <v>0</v>
      </c>
    </row>
    <row r="135" s="1" customFormat="1" spans="1:23">
      <c r="A135" s="20">
        <v>127</v>
      </c>
      <c r="B135" s="34"/>
      <c r="C135" s="25" t="s">
        <v>176</v>
      </c>
      <c r="D135" s="25" t="s">
        <v>42</v>
      </c>
      <c r="E135" s="25" t="s">
        <v>33</v>
      </c>
      <c r="F135" s="25">
        <v>1260</v>
      </c>
      <c r="G135" s="23">
        <v>47</v>
      </c>
      <c r="H135" s="26">
        <v>59220</v>
      </c>
      <c r="I135" s="26">
        <v>59220</v>
      </c>
      <c r="J135" s="26">
        <v>0</v>
      </c>
      <c r="K135" s="27"/>
      <c r="L135" s="27"/>
      <c r="M135" s="24">
        <f t="shared" si="5"/>
        <v>41300</v>
      </c>
      <c r="N135" s="24">
        <v>31900</v>
      </c>
      <c r="O135" s="24">
        <v>9400</v>
      </c>
      <c r="P135" s="23">
        <f t="shared" si="6"/>
        <v>17920</v>
      </c>
      <c r="Q135" s="23"/>
      <c r="R135" s="23">
        <v>11800</v>
      </c>
      <c r="S135" s="23">
        <v>6120</v>
      </c>
      <c r="T135" s="31"/>
      <c r="U135" s="1">
        <f>_xlfn.XLOOKUP(C135,[1]免保教费!$C$9:$C$268,[1]免保教费!$Q$9:$Q$268,0,1)</f>
        <v>1.18</v>
      </c>
      <c r="V135" s="1">
        <f t="shared" si="7"/>
        <v>17920</v>
      </c>
      <c r="W135" s="1">
        <f t="shared" si="8"/>
        <v>0</v>
      </c>
    </row>
    <row r="136" s="1" customFormat="1" spans="1:23">
      <c r="A136" s="20">
        <v>128</v>
      </c>
      <c r="B136" s="34"/>
      <c r="C136" s="25" t="s">
        <v>177</v>
      </c>
      <c r="D136" s="25" t="s">
        <v>42</v>
      </c>
      <c r="E136" s="25" t="s">
        <v>33</v>
      </c>
      <c r="F136" s="25">
        <v>1260</v>
      </c>
      <c r="G136" s="23">
        <v>44</v>
      </c>
      <c r="H136" s="26">
        <v>55440</v>
      </c>
      <c r="I136" s="26">
        <v>55440</v>
      </c>
      <c r="J136" s="26">
        <v>0</v>
      </c>
      <c r="K136" s="27"/>
      <c r="L136" s="27"/>
      <c r="M136" s="24">
        <f t="shared" ref="M136:M199" si="9">N136+O136</f>
        <v>38700</v>
      </c>
      <c r="N136" s="24">
        <v>29900</v>
      </c>
      <c r="O136" s="24">
        <v>8800</v>
      </c>
      <c r="P136" s="23">
        <f t="shared" ref="P136:P199" si="10">Q136+S136+R136</f>
        <v>16740</v>
      </c>
      <c r="Q136" s="23"/>
      <c r="R136" s="23">
        <v>11100</v>
      </c>
      <c r="S136" s="23">
        <v>5640</v>
      </c>
      <c r="T136" s="31"/>
      <c r="U136" s="1">
        <f>_xlfn.XLOOKUP(C136,[1]免保教费!$C$9:$C$268,[1]免保教费!$Q$9:$Q$268,0,1)</f>
        <v>1.11</v>
      </c>
      <c r="V136" s="1">
        <f t="shared" ref="V136:V199" si="11">H136-M136</f>
        <v>16740</v>
      </c>
      <c r="W136" s="1">
        <f t="shared" ref="W136:W199" si="12">P136-V136</f>
        <v>0</v>
      </c>
    </row>
    <row r="137" s="1" customFormat="1" spans="1:23">
      <c r="A137" s="20">
        <v>129</v>
      </c>
      <c r="B137" s="34"/>
      <c r="C137" s="25" t="s">
        <v>178</v>
      </c>
      <c r="D137" s="25" t="s">
        <v>42</v>
      </c>
      <c r="E137" s="25" t="s">
        <v>33</v>
      </c>
      <c r="F137" s="25">
        <v>1260</v>
      </c>
      <c r="G137" s="23">
        <v>43</v>
      </c>
      <c r="H137" s="26">
        <v>54180</v>
      </c>
      <c r="I137" s="26">
        <v>54180</v>
      </c>
      <c r="J137" s="26">
        <v>0</v>
      </c>
      <c r="K137" s="27"/>
      <c r="L137" s="27"/>
      <c r="M137" s="24">
        <f t="shared" si="9"/>
        <v>37800</v>
      </c>
      <c r="N137" s="24">
        <v>29200</v>
      </c>
      <c r="O137" s="24">
        <v>8600</v>
      </c>
      <c r="P137" s="23">
        <f t="shared" si="10"/>
        <v>16380</v>
      </c>
      <c r="Q137" s="23"/>
      <c r="R137" s="23">
        <v>10800</v>
      </c>
      <c r="S137" s="23">
        <v>5580</v>
      </c>
      <c r="T137" s="31"/>
      <c r="U137" s="1">
        <f>_xlfn.XLOOKUP(C137,[1]免保教费!$C$9:$C$268,[1]免保教费!$Q$9:$Q$268,0,1)</f>
        <v>1.08</v>
      </c>
      <c r="V137" s="1">
        <f t="shared" si="11"/>
        <v>16380</v>
      </c>
      <c r="W137" s="1">
        <f t="shared" si="12"/>
        <v>0</v>
      </c>
    </row>
    <row r="138" s="1" customFormat="1" spans="1:23">
      <c r="A138" s="20">
        <v>130</v>
      </c>
      <c r="B138" s="34"/>
      <c r="C138" s="25" t="s">
        <v>179</v>
      </c>
      <c r="D138" s="25" t="s">
        <v>42</v>
      </c>
      <c r="E138" s="25" t="s">
        <v>33</v>
      </c>
      <c r="F138" s="25">
        <v>1260</v>
      </c>
      <c r="G138" s="23">
        <v>27</v>
      </c>
      <c r="H138" s="26">
        <v>34020</v>
      </c>
      <c r="I138" s="26">
        <v>34020</v>
      </c>
      <c r="J138" s="26">
        <v>0</v>
      </c>
      <c r="K138" s="27"/>
      <c r="L138" s="27"/>
      <c r="M138" s="24">
        <f t="shared" si="9"/>
        <v>23700</v>
      </c>
      <c r="N138" s="24">
        <v>18300</v>
      </c>
      <c r="O138" s="24">
        <v>5400</v>
      </c>
      <c r="P138" s="23">
        <f t="shared" si="10"/>
        <v>10320</v>
      </c>
      <c r="Q138" s="23"/>
      <c r="R138" s="23">
        <v>6800</v>
      </c>
      <c r="S138" s="23">
        <v>3520</v>
      </c>
      <c r="T138" s="31"/>
      <c r="U138" s="1">
        <f>_xlfn.XLOOKUP(C138,[1]免保教费!$C$9:$C$268,[1]免保教费!$Q$9:$Q$268,0,1)</f>
        <v>0.68</v>
      </c>
      <c r="V138" s="1">
        <f t="shared" si="11"/>
        <v>10320</v>
      </c>
      <c r="W138" s="1">
        <f t="shared" si="12"/>
        <v>0</v>
      </c>
    </row>
    <row r="139" s="1" customFormat="1" spans="1:23">
      <c r="A139" s="20">
        <v>131</v>
      </c>
      <c r="B139" s="34"/>
      <c r="C139" s="25" t="s">
        <v>180</v>
      </c>
      <c r="D139" s="25" t="s">
        <v>45</v>
      </c>
      <c r="E139" s="25" t="s">
        <v>33</v>
      </c>
      <c r="F139" s="25">
        <v>1260</v>
      </c>
      <c r="G139" s="23">
        <v>14</v>
      </c>
      <c r="H139" s="26">
        <v>17640</v>
      </c>
      <c r="I139" s="26">
        <v>17640</v>
      </c>
      <c r="J139" s="26">
        <v>0</v>
      </c>
      <c r="K139" s="27"/>
      <c r="L139" s="27"/>
      <c r="M139" s="24">
        <f t="shared" si="9"/>
        <v>12300</v>
      </c>
      <c r="N139" s="24">
        <v>9500</v>
      </c>
      <c r="O139" s="24">
        <v>2800</v>
      </c>
      <c r="P139" s="23">
        <f t="shared" si="10"/>
        <v>5340</v>
      </c>
      <c r="Q139" s="23">
        <v>3500</v>
      </c>
      <c r="R139" s="23"/>
      <c r="S139" s="23">
        <v>1840</v>
      </c>
      <c r="T139" s="31"/>
      <c r="U139" s="1">
        <f>_xlfn.XLOOKUP(C139,[1]免保教费!$C$9:$C$268,[1]免保教费!$Q$9:$Q$268,0,1)</f>
        <v>0.35</v>
      </c>
      <c r="V139" s="1">
        <f t="shared" si="11"/>
        <v>5340</v>
      </c>
      <c r="W139" s="1">
        <f t="shared" si="12"/>
        <v>0</v>
      </c>
    </row>
    <row r="140" s="1" customFormat="1" spans="1:23">
      <c r="A140" s="20">
        <v>132</v>
      </c>
      <c r="B140" s="34"/>
      <c r="C140" s="25" t="s">
        <v>181</v>
      </c>
      <c r="D140" s="25" t="s">
        <v>42</v>
      </c>
      <c r="E140" s="25" t="s">
        <v>33</v>
      </c>
      <c r="F140" s="25">
        <v>1260</v>
      </c>
      <c r="G140" s="23">
        <v>18</v>
      </c>
      <c r="H140" s="26">
        <v>22680</v>
      </c>
      <c r="I140" s="26">
        <v>22680</v>
      </c>
      <c r="J140" s="26">
        <v>0</v>
      </c>
      <c r="K140" s="27"/>
      <c r="L140" s="27"/>
      <c r="M140" s="24">
        <f t="shared" si="9"/>
        <v>15800</v>
      </c>
      <c r="N140" s="24">
        <v>12200</v>
      </c>
      <c r="O140" s="24">
        <v>3600</v>
      </c>
      <c r="P140" s="23">
        <f t="shared" si="10"/>
        <v>6880</v>
      </c>
      <c r="Q140" s="23"/>
      <c r="R140" s="23">
        <v>4500</v>
      </c>
      <c r="S140" s="23">
        <v>2380</v>
      </c>
      <c r="T140" s="31"/>
      <c r="U140" s="1">
        <f>_xlfn.XLOOKUP(C140,[1]免保教费!$C$9:$C$268,[1]免保教费!$Q$9:$Q$268,0,1)</f>
        <v>0.45</v>
      </c>
      <c r="V140" s="1">
        <f t="shared" si="11"/>
        <v>6880</v>
      </c>
      <c r="W140" s="1">
        <f t="shared" si="12"/>
        <v>0</v>
      </c>
    </row>
    <row r="141" s="1" customFormat="1" spans="1:23">
      <c r="A141" s="20">
        <v>133</v>
      </c>
      <c r="B141" s="34"/>
      <c r="C141" s="25" t="s">
        <v>182</v>
      </c>
      <c r="D141" s="25" t="s">
        <v>42</v>
      </c>
      <c r="E141" s="25" t="s">
        <v>33</v>
      </c>
      <c r="F141" s="25">
        <v>1260</v>
      </c>
      <c r="G141" s="23">
        <v>44</v>
      </c>
      <c r="H141" s="26">
        <v>55440</v>
      </c>
      <c r="I141" s="26">
        <v>55440</v>
      </c>
      <c r="J141" s="26">
        <v>0</v>
      </c>
      <c r="K141" s="27"/>
      <c r="L141" s="27"/>
      <c r="M141" s="24">
        <f t="shared" si="9"/>
        <v>38700</v>
      </c>
      <c r="N141" s="24">
        <v>29900</v>
      </c>
      <c r="O141" s="24">
        <v>8800</v>
      </c>
      <c r="P141" s="23">
        <f t="shared" si="10"/>
        <v>16740</v>
      </c>
      <c r="Q141" s="23"/>
      <c r="R141" s="23">
        <v>11100</v>
      </c>
      <c r="S141" s="23">
        <v>5640</v>
      </c>
      <c r="T141" s="31"/>
      <c r="U141" s="1">
        <f>_xlfn.XLOOKUP(C141,[1]免保教费!$C$9:$C$268,[1]免保教费!$Q$9:$Q$268,0,1)</f>
        <v>1.11</v>
      </c>
      <c r="V141" s="1">
        <f t="shared" si="11"/>
        <v>16740</v>
      </c>
      <c r="W141" s="1">
        <f t="shared" si="12"/>
        <v>0</v>
      </c>
    </row>
    <row r="142" s="1" customFormat="1" spans="1:23">
      <c r="A142" s="20">
        <v>134</v>
      </c>
      <c r="B142" s="34"/>
      <c r="C142" s="25" t="s">
        <v>183</v>
      </c>
      <c r="D142" s="25" t="s">
        <v>22</v>
      </c>
      <c r="E142" s="25" t="s">
        <v>33</v>
      </c>
      <c r="F142" s="25">
        <v>1260</v>
      </c>
      <c r="G142" s="23">
        <v>9</v>
      </c>
      <c r="H142" s="26">
        <v>11340</v>
      </c>
      <c r="I142" s="26">
        <v>11340</v>
      </c>
      <c r="J142" s="26">
        <v>0</v>
      </c>
      <c r="K142" s="27"/>
      <c r="L142" s="27"/>
      <c r="M142" s="24">
        <f t="shared" si="9"/>
        <v>7900</v>
      </c>
      <c r="N142" s="24">
        <v>6100</v>
      </c>
      <c r="O142" s="24">
        <v>1800</v>
      </c>
      <c r="P142" s="23">
        <f t="shared" si="10"/>
        <v>3440</v>
      </c>
      <c r="Q142" s="23">
        <v>2300</v>
      </c>
      <c r="R142" s="23"/>
      <c r="S142" s="23">
        <v>1140</v>
      </c>
      <c r="T142" s="31"/>
      <c r="U142" s="1">
        <f>_xlfn.XLOOKUP(C142,[1]免保教费!$C$9:$C$268,[1]免保教费!$Q$9:$Q$268,0,1)</f>
        <v>0.23</v>
      </c>
      <c r="V142" s="1">
        <f t="shared" si="11"/>
        <v>3440</v>
      </c>
      <c r="W142" s="1">
        <f t="shared" si="12"/>
        <v>0</v>
      </c>
    </row>
    <row r="143" s="1" customFormat="1" spans="1:23">
      <c r="A143" s="20">
        <v>135</v>
      </c>
      <c r="B143" s="35"/>
      <c r="C143" s="25" t="s">
        <v>184</v>
      </c>
      <c r="D143" s="25" t="s">
        <v>22</v>
      </c>
      <c r="E143" s="25" t="s">
        <v>33</v>
      </c>
      <c r="F143" s="25">
        <v>1260</v>
      </c>
      <c r="G143" s="23">
        <v>20</v>
      </c>
      <c r="H143" s="26">
        <v>25200</v>
      </c>
      <c r="I143" s="26">
        <v>25200</v>
      </c>
      <c r="J143" s="26">
        <v>0</v>
      </c>
      <c r="K143" s="27"/>
      <c r="L143" s="27"/>
      <c r="M143" s="24">
        <f t="shared" si="9"/>
        <v>17400</v>
      </c>
      <c r="N143" s="24">
        <v>13600</v>
      </c>
      <c r="O143" s="24">
        <v>3800</v>
      </c>
      <c r="P143" s="23">
        <f t="shared" si="10"/>
        <v>7800</v>
      </c>
      <c r="Q143" s="23">
        <v>5000</v>
      </c>
      <c r="R143" s="23"/>
      <c r="S143" s="23">
        <v>2800</v>
      </c>
      <c r="T143" s="23"/>
      <c r="U143" s="1">
        <f>_xlfn.XLOOKUP(C143,[1]免保教费!$C$9:$C$268,[1]免保教费!$Q$9:$Q$268,0,1)</f>
        <v>0.5</v>
      </c>
      <c r="V143" s="1">
        <f t="shared" si="11"/>
        <v>7800</v>
      </c>
      <c r="W143" s="1">
        <f t="shared" si="12"/>
        <v>0</v>
      </c>
    </row>
    <row r="144" s="1" customFormat="1" spans="1:23">
      <c r="A144" s="20">
        <v>138</v>
      </c>
      <c r="B144" s="33" t="s">
        <v>185</v>
      </c>
      <c r="C144" s="25" t="s">
        <v>186</v>
      </c>
      <c r="D144" s="25" t="s">
        <v>42</v>
      </c>
      <c r="E144" s="25" t="s">
        <v>33</v>
      </c>
      <c r="F144" s="25">
        <v>1260</v>
      </c>
      <c r="G144" s="23">
        <v>37</v>
      </c>
      <c r="H144" s="26">
        <v>46620</v>
      </c>
      <c r="I144" s="26">
        <v>46620</v>
      </c>
      <c r="J144" s="26">
        <v>0</v>
      </c>
      <c r="K144" s="27"/>
      <c r="L144" s="27"/>
      <c r="M144" s="24">
        <f t="shared" si="9"/>
        <v>32500</v>
      </c>
      <c r="N144" s="24">
        <v>25100</v>
      </c>
      <c r="O144" s="24">
        <v>7400</v>
      </c>
      <c r="P144" s="23">
        <f t="shared" si="10"/>
        <v>14120</v>
      </c>
      <c r="Q144" s="23"/>
      <c r="R144" s="23">
        <v>9300</v>
      </c>
      <c r="S144" s="23">
        <v>4820</v>
      </c>
      <c r="T144" s="29" t="s">
        <v>185</v>
      </c>
      <c r="U144" s="1">
        <f>_xlfn.XLOOKUP(C144,[1]免保教费!$C$9:$C$268,[1]免保教费!$Q$9:$Q$268,0,1)</f>
        <v>0.93</v>
      </c>
      <c r="V144" s="1">
        <f t="shared" si="11"/>
        <v>14120</v>
      </c>
      <c r="W144" s="1">
        <f t="shared" si="12"/>
        <v>0</v>
      </c>
    </row>
    <row r="145" s="1" customFormat="1" spans="1:23">
      <c r="A145" s="20">
        <v>139</v>
      </c>
      <c r="B145" s="35"/>
      <c r="C145" s="25" t="s">
        <v>187</v>
      </c>
      <c r="D145" s="25" t="s">
        <v>22</v>
      </c>
      <c r="E145" s="25" t="s">
        <v>33</v>
      </c>
      <c r="F145" s="25">
        <v>1260</v>
      </c>
      <c r="G145" s="23">
        <v>100</v>
      </c>
      <c r="H145" s="26">
        <v>126000</v>
      </c>
      <c r="I145" s="26">
        <v>126000</v>
      </c>
      <c r="J145" s="26">
        <v>0</v>
      </c>
      <c r="K145" s="27"/>
      <c r="L145" s="27"/>
      <c r="M145" s="24">
        <f t="shared" si="9"/>
        <v>87800</v>
      </c>
      <c r="N145" s="24">
        <v>67900</v>
      </c>
      <c r="O145" s="24">
        <v>19900</v>
      </c>
      <c r="P145" s="23">
        <f t="shared" si="10"/>
        <v>38200</v>
      </c>
      <c r="Q145" s="23">
        <v>25200</v>
      </c>
      <c r="R145" s="23"/>
      <c r="S145" s="23">
        <v>13000</v>
      </c>
      <c r="T145" s="23"/>
      <c r="U145" s="1">
        <f>_xlfn.XLOOKUP(C145,[1]免保教费!$C$9:$C$268,[1]免保教费!$Q$9:$Q$268,0,1)</f>
        <v>2.52</v>
      </c>
      <c r="V145" s="1">
        <f t="shared" si="11"/>
        <v>38200</v>
      </c>
      <c r="W145" s="1">
        <f t="shared" si="12"/>
        <v>0</v>
      </c>
    </row>
    <row r="146" s="1" customFormat="1" spans="1:23">
      <c r="A146" s="20">
        <v>140</v>
      </c>
      <c r="B146" s="33" t="s">
        <v>188</v>
      </c>
      <c r="C146" s="25" t="s">
        <v>189</v>
      </c>
      <c r="D146" s="25" t="s">
        <v>42</v>
      </c>
      <c r="E146" s="25" t="s">
        <v>33</v>
      </c>
      <c r="F146" s="25">
        <v>1260</v>
      </c>
      <c r="G146" s="23">
        <v>55</v>
      </c>
      <c r="H146" s="26">
        <v>69300</v>
      </c>
      <c r="I146" s="26">
        <v>69300</v>
      </c>
      <c r="J146" s="26">
        <v>0</v>
      </c>
      <c r="K146" s="27"/>
      <c r="L146" s="27"/>
      <c r="M146" s="24">
        <f t="shared" si="9"/>
        <v>48000</v>
      </c>
      <c r="N146" s="24">
        <v>37400</v>
      </c>
      <c r="O146" s="24">
        <v>10600</v>
      </c>
      <c r="P146" s="23">
        <f t="shared" si="10"/>
        <v>21300</v>
      </c>
      <c r="Q146" s="23"/>
      <c r="R146" s="23">
        <v>13900</v>
      </c>
      <c r="S146" s="23">
        <v>7400</v>
      </c>
      <c r="T146" s="29" t="s">
        <v>188</v>
      </c>
      <c r="U146" s="1">
        <f>_xlfn.XLOOKUP(C146,[1]免保教费!$C$9:$C$268,[1]免保教费!$Q$9:$Q$268,0,1)</f>
        <v>1.39</v>
      </c>
      <c r="V146" s="1">
        <f t="shared" si="11"/>
        <v>21300</v>
      </c>
      <c r="W146" s="1">
        <f t="shared" si="12"/>
        <v>0</v>
      </c>
    </row>
    <row r="147" s="1" customFormat="1" spans="1:23">
      <c r="A147" s="20">
        <v>141</v>
      </c>
      <c r="B147" s="34"/>
      <c r="C147" s="25" t="s">
        <v>190</v>
      </c>
      <c r="D147" s="25" t="s">
        <v>45</v>
      </c>
      <c r="E147" s="25" t="s">
        <v>33</v>
      </c>
      <c r="F147" s="25">
        <v>1260</v>
      </c>
      <c r="G147" s="23">
        <v>110</v>
      </c>
      <c r="H147" s="26">
        <v>138600</v>
      </c>
      <c r="I147" s="26">
        <v>138600</v>
      </c>
      <c r="J147" s="26">
        <v>0</v>
      </c>
      <c r="K147" s="27"/>
      <c r="L147" s="27"/>
      <c r="M147" s="24">
        <f t="shared" si="9"/>
        <v>96600</v>
      </c>
      <c r="N147" s="24">
        <v>74700</v>
      </c>
      <c r="O147" s="24">
        <v>21900</v>
      </c>
      <c r="P147" s="23">
        <f t="shared" si="10"/>
        <v>42000</v>
      </c>
      <c r="Q147" s="23">
        <v>27700</v>
      </c>
      <c r="R147" s="23"/>
      <c r="S147" s="23">
        <v>14300</v>
      </c>
      <c r="T147" s="31"/>
      <c r="U147" s="1">
        <f>_xlfn.XLOOKUP(C147,[1]免保教费!$C$9:$C$268,[1]免保教费!$Q$9:$Q$268,0,1)</f>
        <v>2.77</v>
      </c>
      <c r="V147" s="1">
        <f t="shared" si="11"/>
        <v>42000</v>
      </c>
      <c r="W147" s="1">
        <f t="shared" si="12"/>
        <v>0</v>
      </c>
    </row>
    <row r="148" s="1" customFormat="1" spans="1:23">
      <c r="A148" s="20">
        <v>142</v>
      </c>
      <c r="B148" s="34"/>
      <c r="C148" s="25" t="s">
        <v>191</v>
      </c>
      <c r="D148" s="25" t="s">
        <v>45</v>
      </c>
      <c r="E148" s="25" t="s">
        <v>33</v>
      </c>
      <c r="F148" s="25">
        <v>1260</v>
      </c>
      <c r="G148" s="23">
        <v>37</v>
      </c>
      <c r="H148" s="26">
        <v>46620</v>
      </c>
      <c r="I148" s="26">
        <v>46620</v>
      </c>
      <c r="J148" s="26">
        <v>0</v>
      </c>
      <c r="K148" s="27"/>
      <c r="L148" s="27"/>
      <c r="M148" s="24">
        <f t="shared" si="9"/>
        <v>32500</v>
      </c>
      <c r="N148" s="24">
        <v>25100</v>
      </c>
      <c r="O148" s="24">
        <v>7400</v>
      </c>
      <c r="P148" s="23">
        <f t="shared" si="10"/>
        <v>14120</v>
      </c>
      <c r="Q148" s="23">
        <v>9300</v>
      </c>
      <c r="R148" s="23"/>
      <c r="S148" s="23">
        <v>4820</v>
      </c>
      <c r="T148" s="31"/>
      <c r="U148" s="1">
        <f>_xlfn.XLOOKUP(C148,[1]免保教费!$C$9:$C$268,[1]免保教费!$Q$9:$Q$268,0,1)</f>
        <v>0.93</v>
      </c>
      <c r="V148" s="1">
        <f t="shared" si="11"/>
        <v>14120</v>
      </c>
      <c r="W148" s="1">
        <f t="shared" si="12"/>
        <v>0</v>
      </c>
    </row>
    <row r="149" s="1" customFormat="1" spans="1:23">
      <c r="A149" s="20">
        <v>143</v>
      </c>
      <c r="B149" s="34"/>
      <c r="C149" s="25" t="s">
        <v>192</v>
      </c>
      <c r="D149" s="25" t="s">
        <v>42</v>
      </c>
      <c r="E149" s="25" t="s">
        <v>33</v>
      </c>
      <c r="F149" s="25">
        <v>1260</v>
      </c>
      <c r="G149" s="23">
        <v>24</v>
      </c>
      <c r="H149" s="26">
        <v>30240</v>
      </c>
      <c r="I149" s="26">
        <v>30240</v>
      </c>
      <c r="J149" s="26">
        <v>0</v>
      </c>
      <c r="K149" s="27"/>
      <c r="L149" s="27"/>
      <c r="M149" s="24">
        <f t="shared" si="9"/>
        <v>21100</v>
      </c>
      <c r="N149" s="24">
        <v>16300</v>
      </c>
      <c r="O149" s="24">
        <v>4800</v>
      </c>
      <c r="P149" s="23">
        <f t="shared" si="10"/>
        <v>9140</v>
      </c>
      <c r="Q149" s="23"/>
      <c r="R149" s="23">
        <v>6000</v>
      </c>
      <c r="S149" s="23">
        <v>3140</v>
      </c>
      <c r="T149" s="31"/>
      <c r="U149" s="1">
        <f>_xlfn.XLOOKUP(C149,[1]免保教费!$C$9:$C$268,[1]免保教费!$Q$9:$Q$268,0,1)</f>
        <v>0.6</v>
      </c>
      <c r="V149" s="1">
        <f t="shared" si="11"/>
        <v>9140</v>
      </c>
      <c r="W149" s="1">
        <f t="shared" si="12"/>
        <v>0</v>
      </c>
    </row>
    <row r="150" s="1" customFormat="1" spans="1:23">
      <c r="A150" s="20">
        <v>144</v>
      </c>
      <c r="B150" s="34"/>
      <c r="C150" s="25" t="s">
        <v>193</v>
      </c>
      <c r="D150" s="25" t="s">
        <v>22</v>
      </c>
      <c r="E150" s="25" t="s">
        <v>40</v>
      </c>
      <c r="F150" s="25">
        <v>1485</v>
      </c>
      <c r="G150" s="23">
        <v>71</v>
      </c>
      <c r="H150" s="26">
        <v>105435</v>
      </c>
      <c r="I150" s="26">
        <v>105435</v>
      </c>
      <c r="J150" s="27"/>
      <c r="K150" s="27"/>
      <c r="L150" s="26">
        <v>0</v>
      </c>
      <c r="M150" s="24">
        <f t="shared" si="9"/>
        <v>73500</v>
      </c>
      <c r="N150" s="24">
        <v>56800</v>
      </c>
      <c r="O150" s="24">
        <v>16700</v>
      </c>
      <c r="P150" s="23">
        <f t="shared" si="10"/>
        <v>31935</v>
      </c>
      <c r="Q150" s="23">
        <v>21100</v>
      </c>
      <c r="R150" s="23"/>
      <c r="S150" s="23">
        <v>10835</v>
      </c>
      <c r="T150" s="31"/>
      <c r="U150" s="1">
        <f>_xlfn.XLOOKUP(C150,[1]免保教费!$C$9:$C$268,[1]免保教费!$Q$9:$Q$268,0,1)</f>
        <v>2.11</v>
      </c>
      <c r="V150" s="1">
        <f t="shared" si="11"/>
        <v>31935</v>
      </c>
      <c r="W150" s="1">
        <f t="shared" si="12"/>
        <v>0</v>
      </c>
    </row>
    <row r="151" s="1" customFormat="1" spans="1:23">
      <c r="A151" s="20">
        <v>145</v>
      </c>
      <c r="B151" s="34"/>
      <c r="C151" s="25" t="s">
        <v>194</v>
      </c>
      <c r="D151" s="25" t="s">
        <v>42</v>
      </c>
      <c r="E151" s="25" t="s">
        <v>40</v>
      </c>
      <c r="F151" s="25">
        <v>1485</v>
      </c>
      <c r="G151" s="23">
        <v>119</v>
      </c>
      <c r="H151" s="26">
        <v>176715</v>
      </c>
      <c r="I151" s="26">
        <v>176715</v>
      </c>
      <c r="J151" s="27"/>
      <c r="K151" s="27"/>
      <c r="L151" s="26">
        <v>0</v>
      </c>
      <c r="M151" s="24">
        <f t="shared" si="9"/>
        <v>123300</v>
      </c>
      <c r="N151" s="24">
        <v>95300</v>
      </c>
      <c r="O151" s="24">
        <v>28000</v>
      </c>
      <c r="P151" s="23">
        <f t="shared" si="10"/>
        <v>53415</v>
      </c>
      <c r="Q151" s="23"/>
      <c r="R151" s="23">
        <v>35300</v>
      </c>
      <c r="S151" s="23">
        <v>18115</v>
      </c>
      <c r="T151" s="31"/>
      <c r="U151" s="1">
        <f>_xlfn.XLOOKUP(C151,[1]免保教费!$C$9:$C$268,[1]免保教费!$Q$9:$Q$268,0,1)</f>
        <v>3.53</v>
      </c>
      <c r="V151" s="1">
        <f t="shared" si="11"/>
        <v>53415</v>
      </c>
      <c r="W151" s="1">
        <f t="shared" si="12"/>
        <v>0</v>
      </c>
    </row>
    <row r="152" s="1" customFormat="1" spans="1:23">
      <c r="A152" s="20">
        <v>146</v>
      </c>
      <c r="B152" s="34"/>
      <c r="C152" s="25" t="s">
        <v>195</v>
      </c>
      <c r="D152" s="25" t="s">
        <v>42</v>
      </c>
      <c r="E152" s="25" t="s">
        <v>40</v>
      </c>
      <c r="F152" s="25">
        <v>1485</v>
      </c>
      <c r="G152" s="23">
        <v>39</v>
      </c>
      <c r="H152" s="26">
        <v>57915</v>
      </c>
      <c r="I152" s="26">
        <v>57915</v>
      </c>
      <c r="J152" s="27"/>
      <c r="K152" s="27"/>
      <c r="L152" s="26">
        <v>0</v>
      </c>
      <c r="M152" s="24">
        <f t="shared" si="9"/>
        <v>40400</v>
      </c>
      <c r="N152" s="24">
        <v>31200</v>
      </c>
      <c r="O152" s="24">
        <v>9200</v>
      </c>
      <c r="P152" s="23">
        <f t="shared" si="10"/>
        <v>17515</v>
      </c>
      <c r="Q152" s="23"/>
      <c r="R152" s="23">
        <v>11600</v>
      </c>
      <c r="S152" s="23">
        <v>5915</v>
      </c>
      <c r="T152" s="31"/>
      <c r="U152" s="1">
        <f>_xlfn.XLOOKUP(C152,[1]免保教费!$C$9:$C$268,[1]免保教费!$Q$9:$Q$268,0,1)</f>
        <v>1.16</v>
      </c>
      <c r="V152" s="1">
        <f t="shared" si="11"/>
        <v>17515</v>
      </c>
      <c r="W152" s="1">
        <f t="shared" si="12"/>
        <v>0</v>
      </c>
    </row>
    <row r="153" s="1" customFormat="1" spans="1:23">
      <c r="A153" s="20">
        <v>147</v>
      </c>
      <c r="B153" s="34"/>
      <c r="C153" s="25" t="s">
        <v>196</v>
      </c>
      <c r="D153" s="25" t="s">
        <v>42</v>
      </c>
      <c r="E153" s="25" t="s">
        <v>33</v>
      </c>
      <c r="F153" s="25">
        <v>1260</v>
      </c>
      <c r="G153" s="23">
        <v>27</v>
      </c>
      <c r="H153" s="26">
        <v>34020</v>
      </c>
      <c r="I153" s="26">
        <v>34020</v>
      </c>
      <c r="J153" s="26">
        <v>0</v>
      </c>
      <c r="K153" s="27"/>
      <c r="L153" s="27"/>
      <c r="M153" s="24">
        <f t="shared" si="9"/>
        <v>23700</v>
      </c>
      <c r="N153" s="24">
        <v>18300</v>
      </c>
      <c r="O153" s="24">
        <v>5400</v>
      </c>
      <c r="P153" s="23">
        <f t="shared" si="10"/>
        <v>10320</v>
      </c>
      <c r="Q153" s="23"/>
      <c r="R153" s="23">
        <v>6800</v>
      </c>
      <c r="S153" s="23">
        <v>3520</v>
      </c>
      <c r="T153" s="31"/>
      <c r="U153" s="1">
        <f>_xlfn.XLOOKUP(C153,[1]免保教费!$C$9:$C$268,[1]免保教费!$Q$9:$Q$268,0,1)</f>
        <v>0.68</v>
      </c>
      <c r="V153" s="1">
        <f t="shared" si="11"/>
        <v>10320</v>
      </c>
      <c r="W153" s="1">
        <f t="shared" si="12"/>
        <v>0</v>
      </c>
    </row>
    <row r="154" s="1" customFormat="1" spans="1:23">
      <c r="A154" s="20">
        <v>148</v>
      </c>
      <c r="B154" s="34"/>
      <c r="C154" s="25" t="s">
        <v>197</v>
      </c>
      <c r="D154" s="25" t="s">
        <v>42</v>
      </c>
      <c r="E154" s="25" t="s">
        <v>33</v>
      </c>
      <c r="F154" s="25">
        <v>1260</v>
      </c>
      <c r="G154" s="23">
        <v>13</v>
      </c>
      <c r="H154" s="26">
        <v>16380</v>
      </c>
      <c r="I154" s="26">
        <v>16380</v>
      </c>
      <c r="J154" s="26">
        <v>0</v>
      </c>
      <c r="K154" s="27"/>
      <c r="L154" s="27"/>
      <c r="M154" s="24">
        <f t="shared" si="9"/>
        <v>11400</v>
      </c>
      <c r="N154" s="24">
        <v>8800</v>
      </c>
      <c r="O154" s="24">
        <v>2600</v>
      </c>
      <c r="P154" s="23">
        <f t="shared" si="10"/>
        <v>4980</v>
      </c>
      <c r="Q154" s="23"/>
      <c r="R154" s="23">
        <v>3300</v>
      </c>
      <c r="S154" s="23">
        <v>1680</v>
      </c>
      <c r="T154" s="31"/>
      <c r="U154" s="1">
        <f>_xlfn.XLOOKUP(C154,[1]免保教费!$C$9:$C$268,[1]免保教费!$Q$9:$Q$268,0,1)</f>
        <v>0.33</v>
      </c>
      <c r="V154" s="1">
        <f t="shared" si="11"/>
        <v>4980</v>
      </c>
      <c r="W154" s="1">
        <f t="shared" si="12"/>
        <v>0</v>
      </c>
    </row>
    <row r="155" s="1" customFormat="1" spans="1:23">
      <c r="A155" s="20">
        <v>149</v>
      </c>
      <c r="B155" s="34"/>
      <c r="C155" s="25" t="s">
        <v>198</v>
      </c>
      <c r="D155" s="25" t="s">
        <v>42</v>
      </c>
      <c r="E155" s="25" t="s">
        <v>33</v>
      </c>
      <c r="F155" s="25">
        <v>1260</v>
      </c>
      <c r="G155" s="23">
        <v>47</v>
      </c>
      <c r="H155" s="26">
        <v>59220</v>
      </c>
      <c r="I155" s="26">
        <v>59220</v>
      </c>
      <c r="J155" s="26">
        <v>0</v>
      </c>
      <c r="K155" s="27"/>
      <c r="L155" s="27"/>
      <c r="M155" s="24">
        <f t="shared" si="9"/>
        <v>41300</v>
      </c>
      <c r="N155" s="24">
        <v>31900</v>
      </c>
      <c r="O155" s="24">
        <v>9400</v>
      </c>
      <c r="P155" s="23">
        <f t="shared" si="10"/>
        <v>17920</v>
      </c>
      <c r="Q155" s="23"/>
      <c r="R155" s="23">
        <v>11800</v>
      </c>
      <c r="S155" s="23">
        <v>6120</v>
      </c>
      <c r="T155" s="31"/>
      <c r="U155" s="1">
        <f>_xlfn.XLOOKUP(C155,[1]免保教费!$C$9:$C$268,[1]免保教费!$Q$9:$Q$268,0,1)</f>
        <v>1.18</v>
      </c>
      <c r="V155" s="1">
        <f t="shared" si="11"/>
        <v>17920</v>
      </c>
      <c r="W155" s="1">
        <f t="shared" si="12"/>
        <v>0</v>
      </c>
    </row>
    <row r="156" s="1" customFormat="1" spans="1:23">
      <c r="A156" s="20">
        <v>150</v>
      </c>
      <c r="B156" s="34"/>
      <c r="C156" s="25" t="s">
        <v>199</v>
      </c>
      <c r="D156" s="25" t="s">
        <v>42</v>
      </c>
      <c r="E156" s="25" t="s">
        <v>33</v>
      </c>
      <c r="F156" s="25">
        <v>1260</v>
      </c>
      <c r="G156" s="23">
        <v>26</v>
      </c>
      <c r="H156" s="26">
        <v>32760</v>
      </c>
      <c r="I156" s="26">
        <v>32760</v>
      </c>
      <c r="J156" s="26">
        <v>0</v>
      </c>
      <c r="K156" s="27"/>
      <c r="L156" s="27"/>
      <c r="M156" s="24">
        <f t="shared" si="9"/>
        <v>22900</v>
      </c>
      <c r="N156" s="24">
        <v>17700</v>
      </c>
      <c r="O156" s="24">
        <v>5200</v>
      </c>
      <c r="P156" s="23">
        <f t="shared" si="10"/>
        <v>9860</v>
      </c>
      <c r="Q156" s="23"/>
      <c r="R156" s="23">
        <v>6600</v>
      </c>
      <c r="S156" s="23">
        <v>3260</v>
      </c>
      <c r="T156" s="31"/>
      <c r="U156" s="1">
        <f>_xlfn.XLOOKUP(C156,[1]免保教费!$C$9:$C$268,[1]免保教费!$Q$9:$Q$268,0,1)</f>
        <v>0.66</v>
      </c>
      <c r="V156" s="1">
        <f t="shared" si="11"/>
        <v>9860</v>
      </c>
      <c r="W156" s="1">
        <f t="shared" si="12"/>
        <v>0</v>
      </c>
    </row>
    <row r="157" s="1" customFormat="1" spans="1:23">
      <c r="A157" s="20">
        <v>151</v>
      </c>
      <c r="B157" s="34"/>
      <c r="C157" s="25" t="s">
        <v>200</v>
      </c>
      <c r="D157" s="25" t="s">
        <v>64</v>
      </c>
      <c r="E157" s="25" t="s">
        <v>40</v>
      </c>
      <c r="F157" s="25">
        <v>1485</v>
      </c>
      <c r="G157" s="23">
        <v>117</v>
      </c>
      <c r="H157" s="26">
        <v>173745</v>
      </c>
      <c r="I157" s="26">
        <v>173745</v>
      </c>
      <c r="J157" s="27"/>
      <c r="K157" s="27"/>
      <c r="L157" s="26">
        <v>0</v>
      </c>
      <c r="M157" s="24">
        <f t="shared" si="9"/>
        <v>121200</v>
      </c>
      <c r="N157" s="24">
        <v>93700</v>
      </c>
      <c r="O157" s="24">
        <v>27500</v>
      </c>
      <c r="P157" s="23">
        <f t="shared" si="10"/>
        <v>52545</v>
      </c>
      <c r="Q157" s="23"/>
      <c r="R157" s="23">
        <v>34700</v>
      </c>
      <c r="S157" s="23">
        <v>17845</v>
      </c>
      <c r="T157" s="31"/>
      <c r="U157" s="1">
        <f>_xlfn.XLOOKUP(C157,[1]免保教费!$C$9:$C$268,[1]免保教费!$Q$9:$Q$268,0,1)</f>
        <v>3.47</v>
      </c>
      <c r="V157" s="1">
        <f t="shared" si="11"/>
        <v>52545</v>
      </c>
      <c r="W157" s="1">
        <f t="shared" si="12"/>
        <v>0</v>
      </c>
    </row>
    <row r="158" s="1" customFormat="1" spans="1:23">
      <c r="A158" s="20">
        <v>152</v>
      </c>
      <c r="B158" s="34"/>
      <c r="C158" s="25" t="s">
        <v>201</v>
      </c>
      <c r="D158" s="25" t="s">
        <v>22</v>
      </c>
      <c r="E158" s="25" t="s">
        <v>33</v>
      </c>
      <c r="F158" s="25">
        <v>1260</v>
      </c>
      <c r="G158" s="23">
        <v>32</v>
      </c>
      <c r="H158" s="26">
        <v>40320</v>
      </c>
      <c r="I158" s="26">
        <v>40320</v>
      </c>
      <c r="J158" s="26">
        <v>0</v>
      </c>
      <c r="K158" s="27"/>
      <c r="L158" s="27"/>
      <c r="M158" s="24">
        <f t="shared" si="9"/>
        <v>28100</v>
      </c>
      <c r="N158" s="24">
        <v>21700</v>
      </c>
      <c r="O158" s="24">
        <v>6400</v>
      </c>
      <c r="P158" s="23">
        <f t="shared" si="10"/>
        <v>12220</v>
      </c>
      <c r="Q158" s="23">
        <v>8100</v>
      </c>
      <c r="R158" s="23"/>
      <c r="S158" s="23">
        <v>4120</v>
      </c>
      <c r="T158" s="31"/>
      <c r="U158" s="1">
        <f>_xlfn.XLOOKUP(C158,[1]免保教费!$C$9:$C$268,[1]免保教费!$Q$9:$Q$268,0,1)</f>
        <v>0.81</v>
      </c>
      <c r="V158" s="1">
        <f t="shared" si="11"/>
        <v>12220</v>
      </c>
      <c r="W158" s="1">
        <f t="shared" si="12"/>
        <v>0</v>
      </c>
    </row>
    <row r="159" s="1" customFormat="1" spans="1:23">
      <c r="A159" s="20">
        <v>153</v>
      </c>
      <c r="B159" s="35"/>
      <c r="C159" s="25" t="s">
        <v>202</v>
      </c>
      <c r="D159" s="25" t="s">
        <v>22</v>
      </c>
      <c r="E159" s="25" t="s">
        <v>33</v>
      </c>
      <c r="F159" s="25">
        <v>1260</v>
      </c>
      <c r="G159" s="23">
        <v>20</v>
      </c>
      <c r="H159" s="26">
        <v>25200</v>
      </c>
      <c r="I159" s="26">
        <v>25200</v>
      </c>
      <c r="J159" s="26">
        <v>0</v>
      </c>
      <c r="K159" s="27"/>
      <c r="L159" s="27"/>
      <c r="M159" s="24">
        <f t="shared" si="9"/>
        <v>17600</v>
      </c>
      <c r="N159" s="24">
        <v>13600</v>
      </c>
      <c r="O159" s="24">
        <v>4000</v>
      </c>
      <c r="P159" s="23">
        <f t="shared" si="10"/>
        <v>7600</v>
      </c>
      <c r="Q159" s="23">
        <v>5000</v>
      </c>
      <c r="R159" s="23"/>
      <c r="S159" s="23">
        <v>2600</v>
      </c>
      <c r="T159" s="23"/>
      <c r="U159" s="1">
        <f>_xlfn.XLOOKUP(C159,[1]免保教费!$C$9:$C$268,[1]免保教费!$Q$9:$Q$268,0,1)</f>
        <v>0.5</v>
      </c>
      <c r="V159" s="1">
        <f t="shared" si="11"/>
        <v>7600</v>
      </c>
      <c r="W159" s="1">
        <f t="shared" si="12"/>
        <v>0</v>
      </c>
    </row>
    <row r="160" s="1" customFormat="1" spans="1:23">
      <c r="A160" s="20">
        <v>154</v>
      </c>
      <c r="B160" s="33" t="s">
        <v>203</v>
      </c>
      <c r="C160" s="25" t="s">
        <v>204</v>
      </c>
      <c r="D160" s="25" t="s">
        <v>22</v>
      </c>
      <c r="E160" s="25" t="s">
        <v>40</v>
      </c>
      <c r="F160" s="25">
        <v>1485</v>
      </c>
      <c r="G160" s="23">
        <v>87</v>
      </c>
      <c r="H160" s="26">
        <v>123570</v>
      </c>
      <c r="I160" s="26">
        <v>92070</v>
      </c>
      <c r="J160" s="27"/>
      <c r="K160" s="27"/>
      <c r="L160" s="26">
        <v>31500</v>
      </c>
      <c r="M160" s="24">
        <f t="shared" si="9"/>
        <v>86200</v>
      </c>
      <c r="N160" s="24">
        <v>66600</v>
      </c>
      <c r="O160" s="24">
        <v>19600</v>
      </c>
      <c r="P160" s="23">
        <f t="shared" si="10"/>
        <v>37370</v>
      </c>
      <c r="Q160" s="23">
        <v>24700</v>
      </c>
      <c r="R160" s="23"/>
      <c r="S160" s="23">
        <v>12670</v>
      </c>
      <c r="T160" s="29" t="s">
        <v>203</v>
      </c>
      <c r="U160" s="1">
        <f>_xlfn.XLOOKUP(C160,[1]免保教费!$C$9:$C$268,[1]免保教费!$Q$9:$Q$268,0,1)</f>
        <v>2.47</v>
      </c>
      <c r="V160" s="1">
        <f t="shared" si="11"/>
        <v>37370</v>
      </c>
      <c r="W160" s="1">
        <f t="shared" si="12"/>
        <v>0</v>
      </c>
    </row>
    <row r="161" s="1" customFormat="1" spans="1:23">
      <c r="A161" s="20">
        <v>155</v>
      </c>
      <c r="B161" s="34"/>
      <c r="C161" s="25" t="s">
        <v>205</v>
      </c>
      <c r="D161" s="25" t="s">
        <v>42</v>
      </c>
      <c r="E161" s="25" t="s">
        <v>33</v>
      </c>
      <c r="F161" s="25">
        <v>1260</v>
      </c>
      <c r="G161" s="23">
        <v>22</v>
      </c>
      <c r="H161" s="26">
        <v>27720</v>
      </c>
      <c r="I161" s="26">
        <v>27720</v>
      </c>
      <c r="J161" s="26">
        <v>0</v>
      </c>
      <c r="K161" s="27"/>
      <c r="L161" s="27"/>
      <c r="M161" s="24">
        <f t="shared" si="9"/>
        <v>19300</v>
      </c>
      <c r="N161" s="24">
        <v>14900</v>
      </c>
      <c r="O161" s="24">
        <v>4400</v>
      </c>
      <c r="P161" s="23">
        <f t="shared" si="10"/>
        <v>8420</v>
      </c>
      <c r="Q161" s="23"/>
      <c r="R161" s="23">
        <v>5500</v>
      </c>
      <c r="S161" s="23">
        <v>2920</v>
      </c>
      <c r="T161" s="31"/>
      <c r="U161" s="1">
        <f>_xlfn.XLOOKUP(C161,[1]免保教费!$C$9:$C$268,[1]免保教费!$Q$9:$Q$268,0,1)</f>
        <v>0.55</v>
      </c>
      <c r="V161" s="1">
        <f t="shared" si="11"/>
        <v>8420</v>
      </c>
      <c r="W161" s="1">
        <f t="shared" si="12"/>
        <v>0</v>
      </c>
    </row>
    <row r="162" s="1" customFormat="1" spans="1:23">
      <c r="A162" s="20">
        <v>156</v>
      </c>
      <c r="B162" s="34"/>
      <c r="C162" s="25" t="s">
        <v>206</v>
      </c>
      <c r="D162" s="25" t="s">
        <v>42</v>
      </c>
      <c r="E162" s="25" t="s">
        <v>33</v>
      </c>
      <c r="F162" s="25">
        <v>1260</v>
      </c>
      <c r="G162" s="23">
        <v>56</v>
      </c>
      <c r="H162" s="26">
        <v>70560</v>
      </c>
      <c r="I162" s="26">
        <v>70560</v>
      </c>
      <c r="J162" s="26">
        <v>0</v>
      </c>
      <c r="K162" s="27"/>
      <c r="L162" s="27"/>
      <c r="M162" s="24">
        <f t="shared" si="9"/>
        <v>49200</v>
      </c>
      <c r="N162" s="24">
        <v>38000</v>
      </c>
      <c r="O162" s="24">
        <v>11200</v>
      </c>
      <c r="P162" s="23">
        <f t="shared" si="10"/>
        <v>21360</v>
      </c>
      <c r="Q162" s="23"/>
      <c r="R162" s="23">
        <v>14100</v>
      </c>
      <c r="S162" s="23">
        <v>7260</v>
      </c>
      <c r="T162" s="31"/>
      <c r="U162" s="1">
        <f>_xlfn.XLOOKUP(C162,[1]免保教费!$C$9:$C$268,[1]免保教费!$Q$9:$Q$268,0,1)</f>
        <v>1.41</v>
      </c>
      <c r="V162" s="1">
        <f t="shared" si="11"/>
        <v>21360</v>
      </c>
      <c r="W162" s="1">
        <f t="shared" si="12"/>
        <v>0</v>
      </c>
    </row>
    <row r="163" s="1" customFormat="1" spans="1:23">
      <c r="A163" s="20">
        <v>157</v>
      </c>
      <c r="B163" s="35"/>
      <c r="C163" s="25" t="s">
        <v>207</v>
      </c>
      <c r="D163" s="25" t="s">
        <v>45</v>
      </c>
      <c r="E163" s="25" t="s">
        <v>33</v>
      </c>
      <c r="F163" s="25">
        <v>1260</v>
      </c>
      <c r="G163" s="23">
        <v>30</v>
      </c>
      <c r="H163" s="26">
        <v>37800</v>
      </c>
      <c r="I163" s="26">
        <v>37800</v>
      </c>
      <c r="J163" s="26">
        <v>0</v>
      </c>
      <c r="K163" s="27"/>
      <c r="L163" s="27"/>
      <c r="M163" s="24">
        <f t="shared" si="9"/>
        <v>26400</v>
      </c>
      <c r="N163" s="24">
        <v>20400</v>
      </c>
      <c r="O163" s="24">
        <v>6000</v>
      </c>
      <c r="P163" s="23">
        <f t="shared" si="10"/>
        <v>11400</v>
      </c>
      <c r="Q163" s="23">
        <v>7600</v>
      </c>
      <c r="R163" s="23"/>
      <c r="S163" s="23">
        <v>3800</v>
      </c>
      <c r="T163" s="23"/>
      <c r="U163" s="1">
        <f>_xlfn.XLOOKUP(C163,[1]免保教费!$C$9:$C$268,[1]免保教费!$Q$9:$Q$268,0,1)</f>
        <v>0.76</v>
      </c>
      <c r="V163" s="1">
        <f t="shared" si="11"/>
        <v>11400</v>
      </c>
      <c r="W163" s="1">
        <f t="shared" si="12"/>
        <v>0</v>
      </c>
    </row>
    <row r="164" s="1" customFormat="1" spans="1:23">
      <c r="A164" s="20">
        <v>158</v>
      </c>
      <c r="B164" s="33" t="s">
        <v>208</v>
      </c>
      <c r="C164" s="25" t="s">
        <v>209</v>
      </c>
      <c r="D164" s="25" t="s">
        <v>42</v>
      </c>
      <c r="E164" s="25" t="s">
        <v>33</v>
      </c>
      <c r="F164" s="25">
        <v>1260</v>
      </c>
      <c r="G164" s="23">
        <v>22</v>
      </c>
      <c r="H164" s="26">
        <v>27720</v>
      </c>
      <c r="I164" s="26">
        <v>27720</v>
      </c>
      <c r="J164" s="26">
        <v>0</v>
      </c>
      <c r="K164" s="27"/>
      <c r="L164" s="27"/>
      <c r="M164" s="24">
        <f t="shared" si="9"/>
        <v>19300</v>
      </c>
      <c r="N164" s="24">
        <v>14900</v>
      </c>
      <c r="O164" s="24">
        <v>4400</v>
      </c>
      <c r="P164" s="23">
        <f t="shared" si="10"/>
        <v>8420</v>
      </c>
      <c r="Q164" s="23"/>
      <c r="R164" s="23">
        <v>5500</v>
      </c>
      <c r="S164" s="23">
        <v>2920</v>
      </c>
      <c r="T164" s="29" t="s">
        <v>208</v>
      </c>
      <c r="U164" s="1">
        <f>_xlfn.XLOOKUP(C164,[1]免保教费!$C$9:$C$268,[1]免保教费!$Q$9:$Q$268,0,1)</f>
        <v>0.55</v>
      </c>
      <c r="V164" s="1">
        <f t="shared" si="11"/>
        <v>8420</v>
      </c>
      <c r="W164" s="1">
        <f t="shared" si="12"/>
        <v>0</v>
      </c>
    </row>
    <row r="165" s="1" customFormat="1" spans="1:23">
      <c r="A165" s="20">
        <v>159</v>
      </c>
      <c r="B165" s="34"/>
      <c r="C165" s="25" t="s">
        <v>210</v>
      </c>
      <c r="D165" s="25" t="s">
        <v>42</v>
      </c>
      <c r="E165" s="25" t="s">
        <v>33</v>
      </c>
      <c r="F165" s="25">
        <v>1260</v>
      </c>
      <c r="G165" s="23">
        <v>70</v>
      </c>
      <c r="H165" s="26">
        <v>88200</v>
      </c>
      <c r="I165" s="26">
        <v>88200</v>
      </c>
      <c r="J165" s="26">
        <v>0</v>
      </c>
      <c r="K165" s="27"/>
      <c r="L165" s="27"/>
      <c r="M165" s="24">
        <f t="shared" si="9"/>
        <v>61500</v>
      </c>
      <c r="N165" s="24">
        <v>47500</v>
      </c>
      <c r="O165" s="24">
        <v>14000</v>
      </c>
      <c r="P165" s="23">
        <f t="shared" si="10"/>
        <v>26700</v>
      </c>
      <c r="Q165" s="23"/>
      <c r="R165" s="23">
        <v>17600</v>
      </c>
      <c r="S165" s="23">
        <v>9100</v>
      </c>
      <c r="T165" s="31"/>
      <c r="U165" s="1">
        <f>_xlfn.XLOOKUP(C165,[1]免保教费!$C$9:$C$268,[1]免保教费!$Q$9:$Q$268,0,1)</f>
        <v>1.76</v>
      </c>
      <c r="V165" s="1">
        <f t="shared" si="11"/>
        <v>26700</v>
      </c>
      <c r="W165" s="1">
        <f t="shared" si="12"/>
        <v>0</v>
      </c>
    </row>
    <row r="166" s="1" customFormat="1" spans="1:23">
      <c r="A166" s="20">
        <v>160</v>
      </c>
      <c r="B166" s="34"/>
      <c r="C166" s="25" t="s">
        <v>211</v>
      </c>
      <c r="D166" s="25" t="s">
        <v>22</v>
      </c>
      <c r="E166" s="25" t="s">
        <v>40</v>
      </c>
      <c r="F166" s="25">
        <v>1485</v>
      </c>
      <c r="G166" s="23">
        <v>77</v>
      </c>
      <c r="H166" s="26">
        <v>114345</v>
      </c>
      <c r="I166" s="26">
        <v>114345</v>
      </c>
      <c r="J166" s="27"/>
      <c r="K166" s="27"/>
      <c r="L166" s="26">
        <v>0</v>
      </c>
      <c r="M166" s="24">
        <f t="shared" si="9"/>
        <v>79700</v>
      </c>
      <c r="N166" s="24">
        <v>61600</v>
      </c>
      <c r="O166" s="24">
        <v>18100</v>
      </c>
      <c r="P166" s="23">
        <f t="shared" si="10"/>
        <v>34645</v>
      </c>
      <c r="Q166" s="23">
        <v>22900</v>
      </c>
      <c r="R166" s="23"/>
      <c r="S166" s="23">
        <v>11745</v>
      </c>
      <c r="T166" s="31"/>
      <c r="U166" s="1">
        <f>_xlfn.XLOOKUP(C166,[1]免保教费!$C$9:$C$268,[1]免保教费!$Q$9:$Q$268,0,1)</f>
        <v>2.29</v>
      </c>
      <c r="V166" s="1">
        <f t="shared" si="11"/>
        <v>34645</v>
      </c>
      <c r="W166" s="1">
        <f t="shared" si="12"/>
        <v>0</v>
      </c>
    </row>
    <row r="167" s="1" customFormat="1" spans="1:23">
      <c r="A167" s="20">
        <v>161</v>
      </c>
      <c r="B167" s="34"/>
      <c r="C167" s="25" t="s">
        <v>212</v>
      </c>
      <c r="D167" s="25" t="s">
        <v>49</v>
      </c>
      <c r="E167" s="25" t="s">
        <v>40</v>
      </c>
      <c r="F167" s="25">
        <v>1485</v>
      </c>
      <c r="G167" s="23">
        <v>126</v>
      </c>
      <c r="H167" s="26">
        <v>187110</v>
      </c>
      <c r="I167" s="26">
        <v>187110</v>
      </c>
      <c r="J167" s="27"/>
      <c r="K167" s="27"/>
      <c r="L167" s="26">
        <v>0</v>
      </c>
      <c r="M167" s="24">
        <f t="shared" si="9"/>
        <v>130500</v>
      </c>
      <c r="N167" s="24">
        <v>100900</v>
      </c>
      <c r="O167" s="24">
        <v>29600</v>
      </c>
      <c r="P167" s="23">
        <f t="shared" si="10"/>
        <v>56610</v>
      </c>
      <c r="Q167" s="23"/>
      <c r="R167" s="23">
        <v>37400</v>
      </c>
      <c r="S167" s="23">
        <v>19210</v>
      </c>
      <c r="T167" s="31"/>
      <c r="U167" s="1">
        <f>_xlfn.XLOOKUP(C167,[1]免保教费!$C$9:$C$268,[1]免保教费!$Q$9:$Q$268,0,1)</f>
        <v>3.74</v>
      </c>
      <c r="V167" s="1">
        <f t="shared" si="11"/>
        <v>56610</v>
      </c>
      <c r="W167" s="1">
        <f t="shared" si="12"/>
        <v>0</v>
      </c>
    </row>
    <row r="168" s="1" customFormat="1" spans="1:23">
      <c r="A168" s="20">
        <v>162</v>
      </c>
      <c r="B168" s="34"/>
      <c r="C168" s="25" t="s">
        <v>213</v>
      </c>
      <c r="D168" s="25" t="s">
        <v>22</v>
      </c>
      <c r="E168" s="25" t="s">
        <v>40</v>
      </c>
      <c r="F168" s="25">
        <v>1485</v>
      </c>
      <c r="G168" s="23">
        <v>30</v>
      </c>
      <c r="H168" s="26">
        <v>44550</v>
      </c>
      <c r="I168" s="26">
        <v>44550</v>
      </c>
      <c r="J168" s="27"/>
      <c r="K168" s="27"/>
      <c r="L168" s="26">
        <v>0</v>
      </c>
      <c r="M168" s="24">
        <f t="shared" si="9"/>
        <v>31100</v>
      </c>
      <c r="N168" s="24">
        <v>24000</v>
      </c>
      <c r="O168" s="24">
        <v>7100</v>
      </c>
      <c r="P168" s="23">
        <f t="shared" si="10"/>
        <v>13450</v>
      </c>
      <c r="Q168" s="23">
        <v>8900</v>
      </c>
      <c r="R168" s="23"/>
      <c r="S168" s="23">
        <v>4550</v>
      </c>
      <c r="T168" s="31"/>
      <c r="U168" s="1">
        <f>_xlfn.XLOOKUP(C168,[1]免保教费!$C$9:$C$268,[1]免保教费!$Q$9:$Q$268,0,1)</f>
        <v>0.89</v>
      </c>
      <c r="V168" s="1">
        <f t="shared" si="11"/>
        <v>13450</v>
      </c>
      <c r="W168" s="1">
        <f t="shared" si="12"/>
        <v>0</v>
      </c>
    </row>
    <row r="169" s="1" customFormat="1" spans="1:23">
      <c r="A169" s="20">
        <v>163</v>
      </c>
      <c r="B169" s="34"/>
      <c r="C169" s="25" t="s">
        <v>214</v>
      </c>
      <c r="D169" s="25" t="s">
        <v>22</v>
      </c>
      <c r="E169" s="25" t="s">
        <v>33</v>
      </c>
      <c r="F169" s="25">
        <v>1260</v>
      </c>
      <c r="G169" s="23">
        <v>19</v>
      </c>
      <c r="H169" s="26">
        <v>23940</v>
      </c>
      <c r="I169" s="26">
        <v>23940</v>
      </c>
      <c r="J169" s="26">
        <v>0</v>
      </c>
      <c r="K169" s="27"/>
      <c r="L169" s="27"/>
      <c r="M169" s="24">
        <f t="shared" si="9"/>
        <v>16700</v>
      </c>
      <c r="N169" s="24">
        <v>12900</v>
      </c>
      <c r="O169" s="24">
        <v>3800</v>
      </c>
      <c r="P169" s="23">
        <f t="shared" si="10"/>
        <v>7240</v>
      </c>
      <c r="Q169" s="23">
        <v>4800</v>
      </c>
      <c r="R169" s="23"/>
      <c r="S169" s="23">
        <v>2440</v>
      </c>
      <c r="T169" s="31"/>
      <c r="U169" s="1">
        <f>_xlfn.XLOOKUP(C169,[1]免保教费!$C$9:$C$268,[1]免保教费!$Q$9:$Q$268,0,1)</f>
        <v>0.48</v>
      </c>
      <c r="V169" s="1">
        <f t="shared" si="11"/>
        <v>7240</v>
      </c>
      <c r="W169" s="1">
        <f t="shared" si="12"/>
        <v>0</v>
      </c>
    </row>
    <row r="170" s="1" customFormat="1" spans="1:23">
      <c r="A170" s="20">
        <v>164</v>
      </c>
      <c r="B170" s="34"/>
      <c r="C170" s="25" t="s">
        <v>215</v>
      </c>
      <c r="D170" s="25" t="s">
        <v>22</v>
      </c>
      <c r="E170" s="25" t="s">
        <v>33</v>
      </c>
      <c r="F170" s="25">
        <v>1260</v>
      </c>
      <c r="G170" s="23">
        <v>17</v>
      </c>
      <c r="H170" s="26">
        <v>21420</v>
      </c>
      <c r="I170" s="26">
        <v>21420</v>
      </c>
      <c r="J170" s="26">
        <v>0</v>
      </c>
      <c r="K170" s="27"/>
      <c r="L170" s="27"/>
      <c r="M170" s="24">
        <f t="shared" si="9"/>
        <v>14900</v>
      </c>
      <c r="N170" s="24">
        <v>11500</v>
      </c>
      <c r="O170" s="24">
        <v>3400</v>
      </c>
      <c r="P170" s="23">
        <f t="shared" si="10"/>
        <v>6520</v>
      </c>
      <c r="Q170" s="23">
        <v>4300</v>
      </c>
      <c r="R170" s="23"/>
      <c r="S170" s="23">
        <v>2220</v>
      </c>
      <c r="T170" s="31"/>
      <c r="U170" s="1">
        <f>_xlfn.XLOOKUP(C170,[1]免保教费!$C$9:$C$268,[1]免保教费!$Q$9:$Q$268,0,1)</f>
        <v>0.43</v>
      </c>
      <c r="V170" s="1">
        <f t="shared" si="11"/>
        <v>6520</v>
      </c>
      <c r="W170" s="1">
        <f t="shared" si="12"/>
        <v>0</v>
      </c>
    </row>
    <row r="171" s="1" customFormat="1" spans="1:23">
      <c r="A171" s="20">
        <v>165</v>
      </c>
      <c r="B171" s="34"/>
      <c r="C171" s="25" t="s">
        <v>216</v>
      </c>
      <c r="D171" s="25" t="s">
        <v>22</v>
      </c>
      <c r="E171" s="25" t="s">
        <v>33</v>
      </c>
      <c r="F171" s="25">
        <v>1260</v>
      </c>
      <c r="G171" s="23">
        <v>9</v>
      </c>
      <c r="H171" s="26">
        <v>11340</v>
      </c>
      <c r="I171" s="26">
        <v>11340</v>
      </c>
      <c r="J171" s="26">
        <v>0</v>
      </c>
      <c r="K171" s="27"/>
      <c r="L171" s="27"/>
      <c r="M171" s="24">
        <f t="shared" si="9"/>
        <v>7900</v>
      </c>
      <c r="N171" s="24">
        <v>6100</v>
      </c>
      <c r="O171" s="24">
        <v>1800</v>
      </c>
      <c r="P171" s="23">
        <f t="shared" si="10"/>
        <v>3440</v>
      </c>
      <c r="Q171" s="23">
        <v>2300</v>
      </c>
      <c r="R171" s="23"/>
      <c r="S171" s="23">
        <v>1140</v>
      </c>
      <c r="T171" s="31"/>
      <c r="U171" s="1">
        <f>_xlfn.XLOOKUP(C171,[1]免保教费!$C$9:$C$268,[1]免保教费!$Q$9:$Q$268,0,1)</f>
        <v>0.23</v>
      </c>
      <c r="V171" s="1">
        <f t="shared" si="11"/>
        <v>3440</v>
      </c>
      <c r="W171" s="1">
        <f t="shared" si="12"/>
        <v>0</v>
      </c>
    </row>
    <row r="172" s="1" customFormat="1" spans="1:23">
      <c r="A172" s="20">
        <v>166</v>
      </c>
      <c r="B172" s="34"/>
      <c r="C172" s="25" t="s">
        <v>217</v>
      </c>
      <c r="D172" s="25" t="s">
        <v>22</v>
      </c>
      <c r="E172" s="25" t="s">
        <v>33</v>
      </c>
      <c r="F172" s="25">
        <v>1260</v>
      </c>
      <c r="G172" s="23">
        <v>19</v>
      </c>
      <c r="H172" s="26">
        <v>23940</v>
      </c>
      <c r="I172" s="26">
        <v>23940</v>
      </c>
      <c r="J172" s="26">
        <v>0</v>
      </c>
      <c r="K172" s="27"/>
      <c r="L172" s="27"/>
      <c r="M172" s="24">
        <f t="shared" si="9"/>
        <v>16700</v>
      </c>
      <c r="N172" s="24">
        <v>12900</v>
      </c>
      <c r="O172" s="24">
        <v>3800</v>
      </c>
      <c r="P172" s="23">
        <f t="shared" si="10"/>
        <v>7240</v>
      </c>
      <c r="Q172" s="23">
        <v>4800</v>
      </c>
      <c r="R172" s="23"/>
      <c r="S172" s="23">
        <v>2440</v>
      </c>
      <c r="T172" s="31"/>
      <c r="U172" s="1">
        <f>_xlfn.XLOOKUP(C172,[1]免保教费!$C$9:$C$268,[1]免保教费!$Q$9:$Q$268,0,1)</f>
        <v>0.48</v>
      </c>
      <c r="V172" s="1">
        <f t="shared" si="11"/>
        <v>7240</v>
      </c>
      <c r="W172" s="1">
        <f t="shared" si="12"/>
        <v>0</v>
      </c>
    </row>
    <row r="173" s="1" customFormat="1" spans="1:23">
      <c r="A173" s="20">
        <v>167</v>
      </c>
      <c r="B173" s="34"/>
      <c r="C173" s="25" t="s">
        <v>218</v>
      </c>
      <c r="D173" s="25" t="s">
        <v>22</v>
      </c>
      <c r="E173" s="25" t="s">
        <v>33</v>
      </c>
      <c r="F173" s="25">
        <v>1260</v>
      </c>
      <c r="G173" s="23">
        <v>12</v>
      </c>
      <c r="H173" s="26">
        <v>15120</v>
      </c>
      <c r="I173" s="26">
        <v>15120</v>
      </c>
      <c r="J173" s="26">
        <v>0</v>
      </c>
      <c r="K173" s="27"/>
      <c r="L173" s="27"/>
      <c r="M173" s="24">
        <f t="shared" si="9"/>
        <v>10600</v>
      </c>
      <c r="N173" s="24">
        <v>8200</v>
      </c>
      <c r="O173" s="24">
        <v>2400</v>
      </c>
      <c r="P173" s="23">
        <f t="shared" si="10"/>
        <v>4520</v>
      </c>
      <c r="Q173" s="23">
        <v>3000</v>
      </c>
      <c r="R173" s="23"/>
      <c r="S173" s="23">
        <v>1520</v>
      </c>
      <c r="T173" s="31"/>
      <c r="U173" s="1">
        <f>_xlfn.XLOOKUP(C173,[1]免保教费!$C$9:$C$268,[1]免保教费!$Q$9:$Q$268,0,1)</f>
        <v>0.3</v>
      </c>
      <c r="V173" s="1">
        <f t="shared" si="11"/>
        <v>4520</v>
      </c>
      <c r="W173" s="1">
        <f t="shared" si="12"/>
        <v>0</v>
      </c>
    </row>
    <row r="174" s="1" customFormat="1" spans="1:23">
      <c r="A174" s="20">
        <v>168</v>
      </c>
      <c r="B174" s="34"/>
      <c r="C174" s="25" t="s">
        <v>219</v>
      </c>
      <c r="D174" s="25" t="s">
        <v>22</v>
      </c>
      <c r="E174" s="25" t="s">
        <v>33</v>
      </c>
      <c r="F174" s="25">
        <v>1260</v>
      </c>
      <c r="G174" s="23">
        <v>32</v>
      </c>
      <c r="H174" s="26">
        <v>40320</v>
      </c>
      <c r="I174" s="26">
        <v>40320</v>
      </c>
      <c r="J174" s="26">
        <v>0</v>
      </c>
      <c r="K174" s="27"/>
      <c r="L174" s="27"/>
      <c r="M174" s="24">
        <f t="shared" si="9"/>
        <v>28100</v>
      </c>
      <c r="N174" s="24">
        <v>21700</v>
      </c>
      <c r="O174" s="24">
        <v>6400</v>
      </c>
      <c r="P174" s="23">
        <f t="shared" si="10"/>
        <v>12220</v>
      </c>
      <c r="Q174" s="23">
        <v>8100</v>
      </c>
      <c r="R174" s="23"/>
      <c r="S174" s="23">
        <v>4120</v>
      </c>
      <c r="T174" s="31"/>
      <c r="U174" s="1">
        <f>_xlfn.XLOOKUP(C174,[1]免保教费!$C$9:$C$268,[1]免保教费!$Q$9:$Q$268,0,1)</f>
        <v>0.81</v>
      </c>
      <c r="V174" s="1">
        <f t="shared" si="11"/>
        <v>12220</v>
      </c>
      <c r="W174" s="1">
        <f t="shared" si="12"/>
        <v>0</v>
      </c>
    </row>
    <row r="175" s="1" customFormat="1" spans="1:23">
      <c r="A175" s="20">
        <v>169</v>
      </c>
      <c r="B175" s="35"/>
      <c r="C175" s="25" t="s">
        <v>220</v>
      </c>
      <c r="D175" s="25" t="s">
        <v>22</v>
      </c>
      <c r="E175" s="25" t="s">
        <v>33</v>
      </c>
      <c r="F175" s="25">
        <v>1260</v>
      </c>
      <c r="G175" s="23">
        <v>31</v>
      </c>
      <c r="H175" s="26">
        <v>39060</v>
      </c>
      <c r="I175" s="26">
        <v>39060</v>
      </c>
      <c r="J175" s="26">
        <v>0</v>
      </c>
      <c r="K175" s="27"/>
      <c r="L175" s="27"/>
      <c r="M175" s="24">
        <f t="shared" si="9"/>
        <v>27300</v>
      </c>
      <c r="N175" s="24">
        <v>21100</v>
      </c>
      <c r="O175" s="24">
        <v>6200</v>
      </c>
      <c r="P175" s="23">
        <f t="shared" si="10"/>
        <v>11760</v>
      </c>
      <c r="Q175" s="23">
        <v>7800</v>
      </c>
      <c r="R175" s="23"/>
      <c r="S175" s="23">
        <v>3960</v>
      </c>
      <c r="T175" s="23"/>
      <c r="U175" s="1">
        <f>_xlfn.XLOOKUP(C175,[1]免保教费!$C$9:$C$268,[1]免保教费!$Q$9:$Q$268,0,1)</f>
        <v>0.78</v>
      </c>
      <c r="V175" s="1">
        <f t="shared" si="11"/>
        <v>11760</v>
      </c>
      <c r="W175" s="1">
        <f t="shared" si="12"/>
        <v>0</v>
      </c>
    </row>
    <row r="176" s="1" customFormat="1" spans="1:23">
      <c r="A176" s="20">
        <v>170</v>
      </c>
      <c r="B176" s="33" t="s">
        <v>221</v>
      </c>
      <c r="C176" s="25" t="s">
        <v>222</v>
      </c>
      <c r="D176" s="25" t="s">
        <v>22</v>
      </c>
      <c r="E176" s="25" t="s">
        <v>40</v>
      </c>
      <c r="F176" s="25">
        <v>1485</v>
      </c>
      <c r="G176" s="23">
        <v>205</v>
      </c>
      <c r="H176" s="26">
        <v>290700</v>
      </c>
      <c r="I176" s="26">
        <v>213840</v>
      </c>
      <c r="J176" s="27"/>
      <c r="K176" s="27"/>
      <c r="L176" s="26">
        <v>76860</v>
      </c>
      <c r="M176" s="24">
        <f t="shared" si="9"/>
        <v>204900</v>
      </c>
      <c r="N176" s="24">
        <v>156700</v>
      </c>
      <c r="O176" s="24">
        <v>48200</v>
      </c>
      <c r="P176" s="23">
        <f t="shared" si="10"/>
        <v>85800</v>
      </c>
      <c r="Q176" s="23">
        <v>58100</v>
      </c>
      <c r="R176" s="23"/>
      <c r="S176" s="23">
        <v>27700</v>
      </c>
      <c r="T176" s="29" t="s">
        <v>221</v>
      </c>
      <c r="U176" s="1">
        <f>_xlfn.XLOOKUP(C176,[1]免保教费!$C$9:$C$268,[1]免保教费!$Q$9:$Q$268,0,1)</f>
        <v>5.81</v>
      </c>
      <c r="V176" s="1">
        <f t="shared" si="11"/>
        <v>85800</v>
      </c>
      <c r="W176" s="1">
        <f t="shared" si="12"/>
        <v>0</v>
      </c>
    </row>
    <row r="177" s="1" customFormat="1" spans="1:23">
      <c r="A177" s="20">
        <v>171</v>
      </c>
      <c r="B177" s="34"/>
      <c r="C177" s="25" t="s">
        <v>223</v>
      </c>
      <c r="D177" s="25" t="s">
        <v>45</v>
      </c>
      <c r="E177" s="25" t="s">
        <v>33</v>
      </c>
      <c r="F177" s="25">
        <v>1260</v>
      </c>
      <c r="G177" s="23">
        <v>33</v>
      </c>
      <c r="H177" s="26">
        <v>41580</v>
      </c>
      <c r="I177" s="26">
        <v>41580</v>
      </c>
      <c r="J177" s="26">
        <v>0</v>
      </c>
      <c r="K177" s="27"/>
      <c r="L177" s="27"/>
      <c r="M177" s="24">
        <f t="shared" si="9"/>
        <v>29000</v>
      </c>
      <c r="N177" s="24">
        <v>22400</v>
      </c>
      <c r="O177" s="24">
        <v>6600</v>
      </c>
      <c r="P177" s="23">
        <f t="shared" si="10"/>
        <v>12580</v>
      </c>
      <c r="Q177" s="23">
        <v>8300</v>
      </c>
      <c r="R177" s="23"/>
      <c r="S177" s="23">
        <v>4280</v>
      </c>
      <c r="T177" s="31"/>
      <c r="U177" s="1">
        <f>_xlfn.XLOOKUP(C177,[1]免保教费!$C$9:$C$268,[1]免保教费!$Q$9:$Q$268,0,1)</f>
        <v>0.83</v>
      </c>
      <c r="V177" s="1">
        <f t="shared" si="11"/>
        <v>12580</v>
      </c>
      <c r="W177" s="1">
        <f t="shared" si="12"/>
        <v>0</v>
      </c>
    </row>
    <row r="178" s="1" customFormat="1" spans="1:23">
      <c r="A178" s="20">
        <v>172</v>
      </c>
      <c r="B178" s="34"/>
      <c r="C178" s="25" t="s">
        <v>224</v>
      </c>
      <c r="D178" s="25" t="s">
        <v>42</v>
      </c>
      <c r="E178" s="25" t="s">
        <v>40</v>
      </c>
      <c r="F178" s="25">
        <v>1485</v>
      </c>
      <c r="G178" s="23">
        <v>33</v>
      </c>
      <c r="H178" s="26">
        <v>49005</v>
      </c>
      <c r="I178" s="26">
        <v>49005</v>
      </c>
      <c r="J178" s="27"/>
      <c r="K178" s="27"/>
      <c r="L178" s="26">
        <v>0</v>
      </c>
      <c r="M178" s="24">
        <f t="shared" si="9"/>
        <v>34200</v>
      </c>
      <c r="N178" s="24">
        <v>26400</v>
      </c>
      <c r="O178" s="24">
        <v>7800</v>
      </c>
      <c r="P178" s="23">
        <f t="shared" si="10"/>
        <v>14805</v>
      </c>
      <c r="Q178" s="23"/>
      <c r="R178" s="23">
        <v>9800</v>
      </c>
      <c r="S178" s="23">
        <v>5005</v>
      </c>
      <c r="T178" s="31"/>
      <c r="U178" s="1">
        <f>_xlfn.XLOOKUP(C178,[1]免保教费!$C$9:$C$268,[1]免保教费!$Q$9:$Q$268,0,1)</f>
        <v>0.98</v>
      </c>
      <c r="V178" s="1">
        <f t="shared" si="11"/>
        <v>14805</v>
      </c>
      <c r="W178" s="1">
        <f t="shared" si="12"/>
        <v>0</v>
      </c>
    </row>
    <row r="179" s="1" customFormat="1" spans="1:23">
      <c r="A179" s="20">
        <v>173</v>
      </c>
      <c r="B179" s="34"/>
      <c r="C179" s="25" t="s">
        <v>225</v>
      </c>
      <c r="D179" s="25" t="s">
        <v>22</v>
      </c>
      <c r="E179" s="25" t="s">
        <v>40</v>
      </c>
      <c r="F179" s="25">
        <v>1485</v>
      </c>
      <c r="G179" s="23">
        <v>134</v>
      </c>
      <c r="H179" s="26">
        <v>175140</v>
      </c>
      <c r="I179" s="26">
        <v>41580</v>
      </c>
      <c r="J179" s="27"/>
      <c r="K179" s="27"/>
      <c r="L179" s="26">
        <v>133560</v>
      </c>
      <c r="M179" s="24">
        <f t="shared" si="9"/>
        <v>122100</v>
      </c>
      <c r="N179" s="24">
        <v>94400</v>
      </c>
      <c r="O179" s="24">
        <v>27700</v>
      </c>
      <c r="P179" s="23">
        <f t="shared" si="10"/>
        <v>53040</v>
      </c>
      <c r="Q179" s="23">
        <v>35000</v>
      </c>
      <c r="R179" s="23"/>
      <c r="S179" s="23">
        <v>18040</v>
      </c>
      <c r="T179" s="31"/>
      <c r="U179" s="1">
        <f>_xlfn.XLOOKUP(C179,[1]免保教费!$C$9:$C$268,[1]免保教费!$Q$9:$Q$268,0,1)</f>
        <v>3.5</v>
      </c>
      <c r="V179" s="1">
        <f t="shared" si="11"/>
        <v>53040</v>
      </c>
      <c r="W179" s="1">
        <f t="shared" si="12"/>
        <v>0</v>
      </c>
    </row>
    <row r="180" s="1" customFormat="1" spans="1:23">
      <c r="A180" s="20">
        <v>174</v>
      </c>
      <c r="B180" s="34"/>
      <c r="C180" s="25" t="s">
        <v>226</v>
      </c>
      <c r="D180" s="25" t="s">
        <v>42</v>
      </c>
      <c r="E180" s="25" t="s">
        <v>33</v>
      </c>
      <c r="F180" s="25">
        <v>1260</v>
      </c>
      <c r="G180" s="23">
        <v>21</v>
      </c>
      <c r="H180" s="26">
        <v>26460</v>
      </c>
      <c r="I180" s="26">
        <v>26460</v>
      </c>
      <c r="J180" s="26">
        <v>0</v>
      </c>
      <c r="K180" s="27"/>
      <c r="L180" s="27"/>
      <c r="M180" s="24">
        <f t="shared" si="9"/>
        <v>18500</v>
      </c>
      <c r="N180" s="24">
        <v>14300</v>
      </c>
      <c r="O180" s="24">
        <v>4200</v>
      </c>
      <c r="P180" s="23">
        <f t="shared" si="10"/>
        <v>7960</v>
      </c>
      <c r="Q180" s="23"/>
      <c r="R180" s="23">
        <v>5300</v>
      </c>
      <c r="S180" s="23">
        <v>2660</v>
      </c>
      <c r="T180" s="31"/>
      <c r="U180" s="1">
        <f>_xlfn.XLOOKUP(C180,[1]免保教费!$C$9:$C$268,[1]免保教费!$Q$9:$Q$268,0,1)</f>
        <v>0.53</v>
      </c>
      <c r="V180" s="1">
        <f t="shared" si="11"/>
        <v>7960</v>
      </c>
      <c r="W180" s="1">
        <f t="shared" si="12"/>
        <v>0</v>
      </c>
    </row>
    <row r="181" s="1" customFormat="1" spans="1:23">
      <c r="A181" s="20">
        <v>175</v>
      </c>
      <c r="B181" s="35"/>
      <c r="C181" s="25" t="s">
        <v>227</v>
      </c>
      <c r="D181" s="25" t="s">
        <v>45</v>
      </c>
      <c r="E181" s="25" t="s">
        <v>33</v>
      </c>
      <c r="F181" s="25">
        <v>1260</v>
      </c>
      <c r="G181" s="23">
        <v>54</v>
      </c>
      <c r="H181" s="26">
        <v>68040</v>
      </c>
      <c r="I181" s="26">
        <v>68040</v>
      </c>
      <c r="J181" s="26">
        <v>0</v>
      </c>
      <c r="K181" s="27"/>
      <c r="L181" s="27"/>
      <c r="M181" s="24">
        <f t="shared" si="9"/>
        <v>47500</v>
      </c>
      <c r="N181" s="24">
        <v>36700</v>
      </c>
      <c r="O181" s="24">
        <v>10800</v>
      </c>
      <c r="P181" s="23">
        <f t="shared" si="10"/>
        <v>20540</v>
      </c>
      <c r="Q181" s="23">
        <v>13600</v>
      </c>
      <c r="R181" s="23"/>
      <c r="S181" s="23">
        <v>6940</v>
      </c>
      <c r="T181" s="23"/>
      <c r="U181" s="1">
        <f>_xlfn.XLOOKUP(C181,[1]免保教费!$C$9:$C$268,[1]免保教费!$Q$9:$Q$268,0,1)</f>
        <v>1.36</v>
      </c>
      <c r="V181" s="1">
        <f t="shared" si="11"/>
        <v>20540</v>
      </c>
      <c r="W181" s="1">
        <f t="shared" si="12"/>
        <v>0</v>
      </c>
    </row>
    <row r="182" s="1" customFormat="1" ht="21.6" spans="1:23">
      <c r="A182" s="20">
        <v>176</v>
      </c>
      <c r="B182" s="33" t="s">
        <v>228</v>
      </c>
      <c r="C182" s="25" t="s">
        <v>229</v>
      </c>
      <c r="D182" s="25" t="s">
        <v>49</v>
      </c>
      <c r="E182" s="25" t="s">
        <v>40</v>
      </c>
      <c r="F182" s="25">
        <v>1485</v>
      </c>
      <c r="G182" s="23">
        <v>31</v>
      </c>
      <c r="H182" s="26">
        <v>46035</v>
      </c>
      <c r="I182" s="26">
        <v>46035</v>
      </c>
      <c r="J182" s="27"/>
      <c r="K182" s="27"/>
      <c r="L182" s="26">
        <v>0</v>
      </c>
      <c r="M182" s="24">
        <f t="shared" si="9"/>
        <v>32100</v>
      </c>
      <c r="N182" s="24">
        <v>24800</v>
      </c>
      <c r="O182" s="24">
        <v>7300</v>
      </c>
      <c r="P182" s="23">
        <f t="shared" si="10"/>
        <v>13935</v>
      </c>
      <c r="Q182" s="23"/>
      <c r="R182" s="23">
        <v>9200</v>
      </c>
      <c r="S182" s="23">
        <v>4735</v>
      </c>
      <c r="T182" s="29" t="s">
        <v>228</v>
      </c>
      <c r="U182" s="1">
        <f>_xlfn.XLOOKUP(C182,[1]免保教费!$C$9:$C$268,[1]免保教费!$Q$9:$Q$268,0,1)</f>
        <v>0.92</v>
      </c>
      <c r="V182" s="1">
        <f t="shared" si="11"/>
        <v>13935</v>
      </c>
      <c r="W182" s="1">
        <f t="shared" si="12"/>
        <v>0</v>
      </c>
    </row>
    <row r="183" s="1" customFormat="1" spans="1:23">
      <c r="A183" s="20">
        <v>177</v>
      </c>
      <c r="B183" s="34"/>
      <c r="C183" s="25" t="s">
        <v>230</v>
      </c>
      <c r="D183" s="25" t="s">
        <v>42</v>
      </c>
      <c r="E183" s="25" t="s">
        <v>33</v>
      </c>
      <c r="F183" s="25">
        <v>1260</v>
      </c>
      <c r="G183" s="23">
        <v>4</v>
      </c>
      <c r="H183" s="26">
        <v>5040</v>
      </c>
      <c r="I183" s="26">
        <v>5040</v>
      </c>
      <c r="J183" s="26">
        <v>0</v>
      </c>
      <c r="K183" s="27"/>
      <c r="L183" s="27"/>
      <c r="M183" s="24">
        <f t="shared" si="9"/>
        <v>3500</v>
      </c>
      <c r="N183" s="24">
        <v>2700</v>
      </c>
      <c r="O183" s="24">
        <v>800</v>
      </c>
      <c r="P183" s="23">
        <f t="shared" si="10"/>
        <v>1540</v>
      </c>
      <c r="Q183" s="23"/>
      <c r="R183" s="23">
        <v>1000</v>
      </c>
      <c r="S183" s="23">
        <v>540</v>
      </c>
      <c r="T183" s="31"/>
      <c r="U183" s="1">
        <f>_xlfn.XLOOKUP(C183,[1]免保教费!$C$9:$C$268,[1]免保教费!$Q$9:$Q$268,0,1)</f>
        <v>0.1</v>
      </c>
      <c r="V183" s="1">
        <f t="shared" si="11"/>
        <v>1540</v>
      </c>
      <c r="W183" s="1">
        <f t="shared" si="12"/>
        <v>0</v>
      </c>
    </row>
    <row r="184" s="1" customFormat="1" spans="1:23">
      <c r="A184" s="20">
        <v>178</v>
      </c>
      <c r="B184" s="34"/>
      <c r="C184" s="25" t="s">
        <v>231</v>
      </c>
      <c r="D184" s="25" t="s">
        <v>42</v>
      </c>
      <c r="E184" s="25" t="s">
        <v>40</v>
      </c>
      <c r="F184" s="25">
        <v>1485</v>
      </c>
      <c r="G184" s="23">
        <v>73</v>
      </c>
      <c r="H184" s="26">
        <v>108405</v>
      </c>
      <c r="I184" s="26">
        <v>108405</v>
      </c>
      <c r="J184" s="27"/>
      <c r="K184" s="27"/>
      <c r="L184" s="26">
        <v>0</v>
      </c>
      <c r="M184" s="24">
        <f t="shared" si="9"/>
        <v>75600</v>
      </c>
      <c r="N184" s="24">
        <v>58400</v>
      </c>
      <c r="O184" s="24">
        <v>17200</v>
      </c>
      <c r="P184" s="23">
        <f t="shared" si="10"/>
        <v>32805</v>
      </c>
      <c r="Q184" s="23"/>
      <c r="R184" s="23">
        <v>21700</v>
      </c>
      <c r="S184" s="23">
        <v>11105</v>
      </c>
      <c r="T184" s="31"/>
      <c r="U184" s="1">
        <f>_xlfn.XLOOKUP(C184,[1]免保教费!$C$9:$C$268,[1]免保教费!$Q$9:$Q$268,0,1)</f>
        <v>2.17</v>
      </c>
      <c r="V184" s="1">
        <f t="shared" si="11"/>
        <v>32805</v>
      </c>
      <c r="W184" s="1">
        <f t="shared" si="12"/>
        <v>0</v>
      </c>
    </row>
    <row r="185" s="1" customFormat="1" spans="1:23">
      <c r="A185" s="20">
        <v>179</v>
      </c>
      <c r="B185" s="34"/>
      <c r="C185" s="25" t="s">
        <v>232</v>
      </c>
      <c r="D185" s="25" t="s">
        <v>42</v>
      </c>
      <c r="E185" s="25" t="s">
        <v>33</v>
      </c>
      <c r="F185" s="25">
        <v>1260</v>
      </c>
      <c r="G185" s="23">
        <v>27</v>
      </c>
      <c r="H185" s="26">
        <v>34020</v>
      </c>
      <c r="I185" s="26">
        <v>34020</v>
      </c>
      <c r="J185" s="26">
        <v>0</v>
      </c>
      <c r="K185" s="27"/>
      <c r="L185" s="27"/>
      <c r="M185" s="24">
        <f t="shared" si="9"/>
        <v>23700</v>
      </c>
      <c r="N185" s="24">
        <v>18300</v>
      </c>
      <c r="O185" s="24">
        <v>5400</v>
      </c>
      <c r="P185" s="23">
        <f t="shared" si="10"/>
        <v>10320</v>
      </c>
      <c r="Q185" s="23"/>
      <c r="R185" s="23">
        <v>6800</v>
      </c>
      <c r="S185" s="23">
        <v>3520</v>
      </c>
      <c r="T185" s="31"/>
      <c r="U185" s="1">
        <f>_xlfn.XLOOKUP(C185,[1]免保教费!$C$9:$C$268,[1]免保教费!$Q$9:$Q$268,0,1)</f>
        <v>0.68</v>
      </c>
      <c r="V185" s="1">
        <f t="shared" si="11"/>
        <v>10320</v>
      </c>
      <c r="W185" s="1">
        <f t="shared" si="12"/>
        <v>0</v>
      </c>
    </row>
    <row r="186" s="1" customFormat="1" spans="1:23">
      <c r="A186" s="20">
        <v>180</v>
      </c>
      <c r="B186" s="34"/>
      <c r="C186" s="25" t="s">
        <v>233</v>
      </c>
      <c r="D186" s="25" t="s">
        <v>42</v>
      </c>
      <c r="E186" s="25" t="s">
        <v>33</v>
      </c>
      <c r="F186" s="25">
        <v>1260</v>
      </c>
      <c r="G186" s="23">
        <v>86</v>
      </c>
      <c r="H186" s="26">
        <v>108360</v>
      </c>
      <c r="I186" s="26">
        <v>108360</v>
      </c>
      <c r="J186" s="26">
        <v>0</v>
      </c>
      <c r="K186" s="27"/>
      <c r="L186" s="27"/>
      <c r="M186" s="24">
        <f t="shared" si="9"/>
        <v>75400</v>
      </c>
      <c r="N186" s="24">
        <v>58400</v>
      </c>
      <c r="O186" s="24">
        <v>17000</v>
      </c>
      <c r="P186" s="23">
        <f t="shared" si="10"/>
        <v>32960</v>
      </c>
      <c r="Q186" s="23"/>
      <c r="R186" s="23">
        <v>21700</v>
      </c>
      <c r="S186" s="23">
        <v>11260</v>
      </c>
      <c r="T186" s="31"/>
      <c r="U186" s="1">
        <f>_xlfn.XLOOKUP(C186,[1]免保教费!$C$9:$C$268,[1]免保教费!$Q$9:$Q$268,0,1)</f>
        <v>2.17</v>
      </c>
      <c r="V186" s="1">
        <f t="shared" si="11"/>
        <v>32960</v>
      </c>
      <c r="W186" s="1">
        <f t="shared" si="12"/>
        <v>0</v>
      </c>
    </row>
    <row r="187" s="1" customFormat="1" spans="1:23">
      <c r="A187" s="20">
        <v>181</v>
      </c>
      <c r="B187" s="34"/>
      <c r="C187" s="25" t="s">
        <v>234</v>
      </c>
      <c r="D187" s="25" t="s">
        <v>42</v>
      </c>
      <c r="E187" s="25" t="s">
        <v>33</v>
      </c>
      <c r="F187" s="25">
        <v>1260</v>
      </c>
      <c r="G187" s="23">
        <v>78</v>
      </c>
      <c r="H187" s="26">
        <v>98280</v>
      </c>
      <c r="I187" s="26">
        <v>98280</v>
      </c>
      <c r="J187" s="26">
        <v>0</v>
      </c>
      <c r="K187" s="27"/>
      <c r="L187" s="27"/>
      <c r="M187" s="24">
        <f t="shared" si="9"/>
        <v>68600</v>
      </c>
      <c r="N187" s="24">
        <v>53000</v>
      </c>
      <c r="O187" s="24">
        <v>15600</v>
      </c>
      <c r="P187" s="23">
        <f t="shared" si="10"/>
        <v>29680</v>
      </c>
      <c r="Q187" s="23"/>
      <c r="R187" s="23">
        <v>19700</v>
      </c>
      <c r="S187" s="23">
        <v>9980</v>
      </c>
      <c r="T187" s="31"/>
      <c r="U187" s="1">
        <f>_xlfn.XLOOKUP(C187,[1]免保教费!$C$9:$C$268,[1]免保教费!$Q$9:$Q$268,0,1)</f>
        <v>1.97</v>
      </c>
      <c r="V187" s="1">
        <f t="shared" si="11"/>
        <v>29680</v>
      </c>
      <c r="W187" s="1">
        <f t="shared" si="12"/>
        <v>0</v>
      </c>
    </row>
    <row r="188" s="1" customFormat="1" spans="1:23">
      <c r="A188" s="20">
        <v>182</v>
      </c>
      <c r="B188" s="34"/>
      <c r="C188" s="25" t="s">
        <v>235</v>
      </c>
      <c r="D188" s="25" t="s">
        <v>22</v>
      </c>
      <c r="E188" s="25" t="s">
        <v>40</v>
      </c>
      <c r="F188" s="25">
        <v>1260</v>
      </c>
      <c r="G188" s="23">
        <v>250</v>
      </c>
      <c r="H188" s="26">
        <v>355500</v>
      </c>
      <c r="I188" s="26">
        <v>267300</v>
      </c>
      <c r="J188" s="27"/>
      <c r="K188" s="27"/>
      <c r="L188" s="26">
        <v>88200</v>
      </c>
      <c r="M188" s="24">
        <f t="shared" si="9"/>
        <v>248000</v>
      </c>
      <c r="N188" s="24">
        <v>191700</v>
      </c>
      <c r="O188" s="24">
        <v>56300</v>
      </c>
      <c r="P188" s="23">
        <f t="shared" si="10"/>
        <v>107500</v>
      </c>
      <c r="Q188" s="23">
        <v>71100</v>
      </c>
      <c r="R188" s="23"/>
      <c r="S188" s="23">
        <v>36400</v>
      </c>
      <c r="T188" s="31"/>
      <c r="U188" s="1">
        <f>_xlfn.XLOOKUP(C188,[1]免保教费!$C$9:$C$268,[1]免保教费!$Q$9:$Q$268,0,1)</f>
        <v>7.11</v>
      </c>
      <c r="V188" s="1">
        <f t="shared" si="11"/>
        <v>107500</v>
      </c>
      <c r="W188" s="1">
        <f t="shared" si="12"/>
        <v>0</v>
      </c>
    </row>
    <row r="189" s="1" customFormat="1" spans="1:23">
      <c r="A189" s="20">
        <v>183</v>
      </c>
      <c r="B189" s="34"/>
      <c r="C189" s="25" t="s">
        <v>236</v>
      </c>
      <c r="D189" s="25" t="s">
        <v>42</v>
      </c>
      <c r="E189" s="25" t="s">
        <v>33</v>
      </c>
      <c r="F189" s="25">
        <v>1260</v>
      </c>
      <c r="G189" s="23">
        <v>34</v>
      </c>
      <c r="H189" s="26">
        <v>42840</v>
      </c>
      <c r="I189" s="26">
        <v>42840</v>
      </c>
      <c r="J189" s="26">
        <v>0</v>
      </c>
      <c r="K189" s="27"/>
      <c r="L189" s="27"/>
      <c r="M189" s="24">
        <f t="shared" si="9"/>
        <v>29900</v>
      </c>
      <c r="N189" s="24">
        <v>23100</v>
      </c>
      <c r="O189" s="24">
        <v>6800</v>
      </c>
      <c r="P189" s="23">
        <f t="shared" si="10"/>
        <v>12940</v>
      </c>
      <c r="Q189" s="23"/>
      <c r="R189" s="23">
        <v>8600</v>
      </c>
      <c r="S189" s="23">
        <v>4340</v>
      </c>
      <c r="T189" s="31"/>
      <c r="U189" s="1">
        <f>_xlfn.XLOOKUP(C189,[1]免保教费!$C$9:$C$268,[1]免保教费!$Q$9:$Q$268,0,1)</f>
        <v>0.86</v>
      </c>
      <c r="V189" s="1">
        <f t="shared" si="11"/>
        <v>12940</v>
      </c>
      <c r="W189" s="1">
        <f t="shared" si="12"/>
        <v>0</v>
      </c>
    </row>
    <row r="190" s="1" customFormat="1" spans="1:23">
      <c r="A190" s="20">
        <v>184</v>
      </c>
      <c r="B190" s="34"/>
      <c r="C190" s="25" t="s">
        <v>237</v>
      </c>
      <c r="D190" s="25" t="s">
        <v>42</v>
      </c>
      <c r="E190" s="25" t="s">
        <v>33</v>
      </c>
      <c r="F190" s="25">
        <v>1260</v>
      </c>
      <c r="G190" s="23">
        <v>37</v>
      </c>
      <c r="H190" s="26">
        <v>46620</v>
      </c>
      <c r="I190" s="26">
        <v>46620</v>
      </c>
      <c r="J190" s="26">
        <v>0</v>
      </c>
      <c r="K190" s="27"/>
      <c r="L190" s="27"/>
      <c r="M190" s="24">
        <f t="shared" si="9"/>
        <v>32500</v>
      </c>
      <c r="N190" s="24">
        <v>25100</v>
      </c>
      <c r="O190" s="24">
        <v>7400</v>
      </c>
      <c r="P190" s="23">
        <f t="shared" si="10"/>
        <v>14120</v>
      </c>
      <c r="Q190" s="23"/>
      <c r="R190" s="23">
        <v>9300</v>
      </c>
      <c r="S190" s="23">
        <v>4820</v>
      </c>
      <c r="T190" s="31"/>
      <c r="U190" s="1">
        <f>_xlfn.XLOOKUP(C190,[1]免保教费!$C$9:$C$268,[1]免保教费!$Q$9:$Q$268,0,1)</f>
        <v>0.93</v>
      </c>
      <c r="V190" s="1">
        <f t="shared" si="11"/>
        <v>14120</v>
      </c>
      <c r="W190" s="1">
        <f t="shared" si="12"/>
        <v>0</v>
      </c>
    </row>
    <row r="191" s="1" customFormat="1" spans="1:23">
      <c r="A191" s="20">
        <v>185</v>
      </c>
      <c r="B191" s="34"/>
      <c r="C191" s="25" t="s">
        <v>238</v>
      </c>
      <c r="D191" s="25" t="s">
        <v>42</v>
      </c>
      <c r="E191" s="25" t="s">
        <v>33</v>
      </c>
      <c r="F191" s="25">
        <v>1260</v>
      </c>
      <c r="G191" s="23">
        <v>70</v>
      </c>
      <c r="H191" s="26">
        <v>88200</v>
      </c>
      <c r="I191" s="26">
        <v>88200</v>
      </c>
      <c r="J191" s="26">
        <v>0</v>
      </c>
      <c r="K191" s="27"/>
      <c r="L191" s="27"/>
      <c r="M191" s="24">
        <f t="shared" si="9"/>
        <v>61500</v>
      </c>
      <c r="N191" s="24">
        <v>47500</v>
      </c>
      <c r="O191" s="24">
        <v>14000</v>
      </c>
      <c r="P191" s="23">
        <f t="shared" si="10"/>
        <v>26700</v>
      </c>
      <c r="Q191" s="23"/>
      <c r="R191" s="23">
        <v>17600</v>
      </c>
      <c r="S191" s="23">
        <v>9100</v>
      </c>
      <c r="T191" s="31"/>
      <c r="U191" s="1">
        <f>_xlfn.XLOOKUP(C191,[1]免保教费!$C$9:$C$268,[1]免保教费!$Q$9:$Q$268,0,1)</f>
        <v>1.76</v>
      </c>
      <c r="V191" s="1">
        <f t="shared" si="11"/>
        <v>26700</v>
      </c>
      <c r="W191" s="1">
        <f t="shared" si="12"/>
        <v>0</v>
      </c>
    </row>
    <row r="192" s="1" customFormat="1" spans="1:23">
      <c r="A192" s="20">
        <v>186</v>
      </c>
      <c r="B192" s="34"/>
      <c r="C192" s="25" t="s">
        <v>239</v>
      </c>
      <c r="D192" s="25" t="s">
        <v>42</v>
      </c>
      <c r="E192" s="25" t="s">
        <v>40</v>
      </c>
      <c r="F192" s="25">
        <v>1485</v>
      </c>
      <c r="G192" s="23">
        <v>105</v>
      </c>
      <c r="H192" s="26">
        <v>155925</v>
      </c>
      <c r="I192" s="26">
        <v>155925</v>
      </c>
      <c r="J192" s="27"/>
      <c r="K192" s="27"/>
      <c r="L192" s="26">
        <v>0</v>
      </c>
      <c r="M192" s="24">
        <f t="shared" si="9"/>
        <v>108800</v>
      </c>
      <c r="N192" s="24">
        <v>84100</v>
      </c>
      <c r="O192" s="24">
        <v>24700</v>
      </c>
      <c r="P192" s="23">
        <f t="shared" si="10"/>
        <v>47125</v>
      </c>
      <c r="Q192" s="23"/>
      <c r="R192" s="23">
        <v>31200</v>
      </c>
      <c r="S192" s="23">
        <v>15925</v>
      </c>
      <c r="T192" s="31"/>
      <c r="U192" s="1">
        <f>_xlfn.XLOOKUP(C192,[1]免保教费!$C$9:$C$268,[1]免保教费!$Q$9:$Q$268,0,1)</f>
        <v>3.12</v>
      </c>
      <c r="V192" s="1">
        <f t="shared" si="11"/>
        <v>47125</v>
      </c>
      <c r="W192" s="1">
        <f t="shared" si="12"/>
        <v>0</v>
      </c>
    </row>
    <row r="193" s="1" customFormat="1" spans="1:23">
      <c r="A193" s="20">
        <v>187</v>
      </c>
      <c r="B193" s="34"/>
      <c r="C193" s="25" t="s">
        <v>240</v>
      </c>
      <c r="D193" s="25" t="s">
        <v>42</v>
      </c>
      <c r="E193" s="25" t="s">
        <v>33</v>
      </c>
      <c r="F193" s="25">
        <v>1260</v>
      </c>
      <c r="G193" s="23">
        <v>65</v>
      </c>
      <c r="H193" s="26">
        <v>81900</v>
      </c>
      <c r="I193" s="26">
        <v>81900</v>
      </c>
      <c r="J193" s="26">
        <v>0</v>
      </c>
      <c r="K193" s="27"/>
      <c r="L193" s="27"/>
      <c r="M193" s="24">
        <f t="shared" si="9"/>
        <v>57200</v>
      </c>
      <c r="N193" s="24">
        <v>44200</v>
      </c>
      <c r="O193" s="24">
        <v>13000</v>
      </c>
      <c r="P193" s="23">
        <f t="shared" si="10"/>
        <v>24700</v>
      </c>
      <c r="Q193" s="23"/>
      <c r="R193" s="23">
        <v>16400</v>
      </c>
      <c r="S193" s="23">
        <v>8300</v>
      </c>
      <c r="T193" s="31"/>
      <c r="U193" s="1">
        <f>_xlfn.XLOOKUP(C193,[1]免保教费!$C$9:$C$268,[1]免保教费!$Q$9:$Q$268,0,1)</f>
        <v>1.64</v>
      </c>
      <c r="V193" s="1">
        <f t="shared" si="11"/>
        <v>24700</v>
      </c>
      <c r="W193" s="1">
        <f t="shared" si="12"/>
        <v>0</v>
      </c>
    </row>
    <row r="194" s="1" customFormat="1" spans="1:23">
      <c r="A194" s="20">
        <v>188</v>
      </c>
      <c r="B194" s="34"/>
      <c r="C194" s="25" t="s">
        <v>241</v>
      </c>
      <c r="D194" s="25" t="s">
        <v>42</v>
      </c>
      <c r="E194" s="25" t="s">
        <v>33</v>
      </c>
      <c r="F194" s="25">
        <v>1260</v>
      </c>
      <c r="G194" s="23">
        <v>30</v>
      </c>
      <c r="H194" s="26">
        <v>37800</v>
      </c>
      <c r="I194" s="26">
        <v>37800</v>
      </c>
      <c r="J194" s="26">
        <v>0</v>
      </c>
      <c r="K194" s="27"/>
      <c r="L194" s="27"/>
      <c r="M194" s="24">
        <f t="shared" si="9"/>
        <v>26400</v>
      </c>
      <c r="N194" s="24">
        <v>20400</v>
      </c>
      <c r="O194" s="24">
        <v>6000</v>
      </c>
      <c r="P194" s="23">
        <f t="shared" si="10"/>
        <v>11400</v>
      </c>
      <c r="Q194" s="23"/>
      <c r="R194" s="23">
        <v>7600</v>
      </c>
      <c r="S194" s="23">
        <v>3800</v>
      </c>
      <c r="T194" s="31"/>
      <c r="U194" s="1">
        <f>_xlfn.XLOOKUP(C194,[1]免保教费!$C$9:$C$268,[1]免保教费!$Q$9:$Q$268,0,1)</f>
        <v>0.76</v>
      </c>
      <c r="V194" s="1">
        <f t="shared" si="11"/>
        <v>11400</v>
      </c>
      <c r="W194" s="1">
        <f t="shared" si="12"/>
        <v>0</v>
      </c>
    </row>
    <row r="195" s="1" customFormat="1" spans="1:23">
      <c r="A195" s="20">
        <v>189</v>
      </c>
      <c r="B195" s="34"/>
      <c r="C195" s="25" t="s">
        <v>242</v>
      </c>
      <c r="D195" s="25" t="s">
        <v>42</v>
      </c>
      <c r="E195" s="25" t="s">
        <v>33</v>
      </c>
      <c r="F195" s="25">
        <v>1260</v>
      </c>
      <c r="G195" s="23">
        <v>63</v>
      </c>
      <c r="H195" s="26">
        <v>79380</v>
      </c>
      <c r="I195" s="26">
        <v>79380</v>
      </c>
      <c r="J195" s="26">
        <v>0</v>
      </c>
      <c r="K195" s="27"/>
      <c r="L195" s="27"/>
      <c r="M195" s="24">
        <f t="shared" si="9"/>
        <v>55400</v>
      </c>
      <c r="N195" s="24">
        <v>42800</v>
      </c>
      <c r="O195" s="24">
        <v>12600</v>
      </c>
      <c r="P195" s="23">
        <f t="shared" si="10"/>
        <v>23980</v>
      </c>
      <c r="Q195" s="23"/>
      <c r="R195" s="23">
        <v>15900</v>
      </c>
      <c r="S195" s="23">
        <v>8080</v>
      </c>
      <c r="T195" s="31"/>
      <c r="U195" s="1">
        <f>_xlfn.XLOOKUP(C195,[1]免保教费!$C$9:$C$268,[1]免保教费!$Q$9:$Q$268,0,1)</f>
        <v>1.59</v>
      </c>
      <c r="V195" s="1">
        <f t="shared" si="11"/>
        <v>23980</v>
      </c>
      <c r="W195" s="1">
        <f t="shared" si="12"/>
        <v>0</v>
      </c>
    </row>
    <row r="196" s="1" customFormat="1" spans="1:23">
      <c r="A196" s="20">
        <v>190</v>
      </c>
      <c r="B196" s="34"/>
      <c r="C196" s="25" t="s">
        <v>243</v>
      </c>
      <c r="D196" s="25" t="s">
        <v>42</v>
      </c>
      <c r="E196" s="25" t="s">
        <v>33</v>
      </c>
      <c r="F196" s="25">
        <v>1260</v>
      </c>
      <c r="G196" s="23">
        <v>32</v>
      </c>
      <c r="H196" s="26">
        <v>40320</v>
      </c>
      <c r="I196" s="26">
        <v>40320</v>
      </c>
      <c r="J196" s="26">
        <v>0</v>
      </c>
      <c r="K196" s="27"/>
      <c r="L196" s="27"/>
      <c r="M196" s="24">
        <f t="shared" si="9"/>
        <v>28100</v>
      </c>
      <c r="N196" s="24">
        <v>21700</v>
      </c>
      <c r="O196" s="24">
        <v>6400</v>
      </c>
      <c r="P196" s="23">
        <f t="shared" si="10"/>
        <v>12220</v>
      </c>
      <c r="Q196" s="23"/>
      <c r="R196" s="23">
        <v>8100</v>
      </c>
      <c r="S196" s="23">
        <v>4120</v>
      </c>
      <c r="T196" s="31"/>
      <c r="U196" s="1">
        <f>_xlfn.XLOOKUP(C196,[1]免保教费!$C$9:$C$268,[1]免保教费!$Q$9:$Q$268,0,1)</f>
        <v>0.81</v>
      </c>
      <c r="V196" s="1">
        <f t="shared" si="11"/>
        <v>12220</v>
      </c>
      <c r="W196" s="1">
        <f t="shared" si="12"/>
        <v>0</v>
      </c>
    </row>
    <row r="197" s="1" customFormat="1" spans="1:23">
      <c r="A197" s="20">
        <v>191</v>
      </c>
      <c r="B197" s="34"/>
      <c r="C197" s="25" t="s">
        <v>244</v>
      </c>
      <c r="D197" s="25" t="s">
        <v>64</v>
      </c>
      <c r="E197" s="25" t="s">
        <v>40</v>
      </c>
      <c r="F197" s="25">
        <v>1485</v>
      </c>
      <c r="G197" s="23">
        <v>128</v>
      </c>
      <c r="H197" s="26">
        <v>190080</v>
      </c>
      <c r="I197" s="26">
        <v>190080</v>
      </c>
      <c r="J197" s="27"/>
      <c r="K197" s="27"/>
      <c r="L197" s="26">
        <v>0</v>
      </c>
      <c r="M197" s="24">
        <f t="shared" si="9"/>
        <v>132300</v>
      </c>
      <c r="N197" s="24">
        <v>102500</v>
      </c>
      <c r="O197" s="24">
        <v>29800</v>
      </c>
      <c r="P197" s="23">
        <f t="shared" si="10"/>
        <v>57780</v>
      </c>
      <c r="Q197" s="23"/>
      <c r="R197" s="23">
        <v>38000</v>
      </c>
      <c r="S197" s="23">
        <v>19780</v>
      </c>
      <c r="T197" s="31"/>
      <c r="U197" s="1">
        <f>_xlfn.XLOOKUP(C197,[1]免保教费!$C$9:$C$268,[1]免保教费!$Q$9:$Q$268,0,1)</f>
        <v>3.8</v>
      </c>
      <c r="V197" s="1">
        <f t="shared" si="11"/>
        <v>57780</v>
      </c>
      <c r="W197" s="1">
        <f t="shared" si="12"/>
        <v>0</v>
      </c>
    </row>
    <row r="198" s="1" customFormat="1" spans="1:23">
      <c r="A198" s="20">
        <v>192</v>
      </c>
      <c r="B198" s="35"/>
      <c r="C198" s="25" t="s">
        <v>245</v>
      </c>
      <c r="D198" s="25" t="s">
        <v>49</v>
      </c>
      <c r="E198" s="25" t="s">
        <v>40</v>
      </c>
      <c r="F198" s="25">
        <v>1485</v>
      </c>
      <c r="G198" s="23">
        <v>60</v>
      </c>
      <c r="H198" s="26">
        <v>89100</v>
      </c>
      <c r="I198" s="26">
        <v>89100</v>
      </c>
      <c r="J198" s="27"/>
      <c r="K198" s="27"/>
      <c r="L198" s="26">
        <v>0</v>
      </c>
      <c r="M198" s="24">
        <f t="shared" si="9"/>
        <v>61900</v>
      </c>
      <c r="N198" s="24">
        <v>48000</v>
      </c>
      <c r="O198" s="24">
        <v>13900</v>
      </c>
      <c r="P198" s="23">
        <f t="shared" si="10"/>
        <v>27200</v>
      </c>
      <c r="Q198" s="23"/>
      <c r="R198" s="23">
        <v>17800</v>
      </c>
      <c r="S198" s="23">
        <v>9400</v>
      </c>
      <c r="T198" s="23"/>
      <c r="U198" s="1">
        <f>_xlfn.XLOOKUP(C198,[1]免保教费!$C$9:$C$268,[1]免保教费!$Q$9:$Q$268,0,1)</f>
        <v>1.78</v>
      </c>
      <c r="V198" s="1">
        <f t="shared" si="11"/>
        <v>27200</v>
      </c>
      <c r="W198" s="1">
        <f t="shared" si="12"/>
        <v>0</v>
      </c>
    </row>
    <row r="199" s="1" customFormat="1" spans="1:23">
      <c r="A199" s="20">
        <v>193</v>
      </c>
      <c r="B199" s="42" t="s">
        <v>246</v>
      </c>
      <c r="C199" s="25" t="s">
        <v>247</v>
      </c>
      <c r="D199" s="25" t="s">
        <v>42</v>
      </c>
      <c r="E199" s="25" t="s">
        <v>33</v>
      </c>
      <c r="F199" s="25">
        <v>1260</v>
      </c>
      <c r="G199" s="23">
        <v>26</v>
      </c>
      <c r="H199" s="26">
        <v>32760</v>
      </c>
      <c r="I199" s="26">
        <v>32760</v>
      </c>
      <c r="J199" s="26">
        <v>0</v>
      </c>
      <c r="K199" s="27"/>
      <c r="L199" s="27"/>
      <c r="M199" s="24">
        <f t="shared" si="9"/>
        <v>22900</v>
      </c>
      <c r="N199" s="24">
        <v>17700</v>
      </c>
      <c r="O199" s="24">
        <v>5200</v>
      </c>
      <c r="P199" s="23">
        <f t="shared" si="10"/>
        <v>9860</v>
      </c>
      <c r="Q199" s="23"/>
      <c r="R199" s="23">
        <v>6600</v>
      </c>
      <c r="S199" s="23">
        <v>3260</v>
      </c>
      <c r="T199" s="29" t="s">
        <v>246</v>
      </c>
      <c r="U199" s="1">
        <f>_xlfn.XLOOKUP(C199,[1]免保教费!$C$9:$C$268,[1]免保教费!$Q$9:$Q$268,0,1)</f>
        <v>0.66</v>
      </c>
      <c r="V199" s="1">
        <f t="shared" si="11"/>
        <v>9860</v>
      </c>
      <c r="W199" s="1">
        <f t="shared" si="12"/>
        <v>0</v>
      </c>
    </row>
    <row r="200" s="1" customFormat="1" spans="1:23">
      <c r="A200" s="20">
        <v>194</v>
      </c>
      <c r="B200" s="43"/>
      <c r="C200" s="25" t="s">
        <v>248</v>
      </c>
      <c r="D200" s="25" t="s">
        <v>42</v>
      </c>
      <c r="E200" s="25" t="s">
        <v>33</v>
      </c>
      <c r="F200" s="25">
        <v>1260</v>
      </c>
      <c r="G200" s="23">
        <v>48</v>
      </c>
      <c r="H200" s="26">
        <v>60480</v>
      </c>
      <c r="I200" s="26">
        <v>60480</v>
      </c>
      <c r="J200" s="26">
        <v>0</v>
      </c>
      <c r="K200" s="27"/>
      <c r="L200" s="27"/>
      <c r="M200" s="24">
        <f t="shared" ref="M200:M263" si="13">N200+O200</f>
        <v>42200</v>
      </c>
      <c r="N200" s="24">
        <v>32600</v>
      </c>
      <c r="O200" s="24">
        <v>9600</v>
      </c>
      <c r="P200" s="23">
        <f t="shared" ref="P200:P263" si="14">Q200+S200+R200</f>
        <v>18280</v>
      </c>
      <c r="Q200" s="23"/>
      <c r="R200" s="23">
        <v>12100</v>
      </c>
      <c r="S200" s="23">
        <v>6180</v>
      </c>
      <c r="T200" s="31"/>
      <c r="U200" s="1">
        <f>_xlfn.XLOOKUP(C200,[1]免保教费!$C$9:$C$268,[1]免保教费!$Q$9:$Q$268,0,1)</f>
        <v>1.21</v>
      </c>
      <c r="V200" s="1">
        <f t="shared" ref="V200:V263" si="15">H200-M200</f>
        <v>18280</v>
      </c>
      <c r="W200" s="1">
        <f t="shared" ref="W200:W263" si="16">P200-V200</f>
        <v>0</v>
      </c>
    </row>
    <row r="201" s="1" customFormat="1" spans="1:23">
      <c r="A201" s="20">
        <v>195</v>
      </c>
      <c r="B201" s="43"/>
      <c r="C201" s="25" t="s">
        <v>249</v>
      </c>
      <c r="D201" s="25" t="s">
        <v>22</v>
      </c>
      <c r="E201" s="25" t="s">
        <v>40</v>
      </c>
      <c r="F201" s="25">
        <v>1485</v>
      </c>
      <c r="G201" s="23">
        <v>264</v>
      </c>
      <c r="H201" s="26">
        <v>368415</v>
      </c>
      <c r="I201" s="26">
        <v>236115</v>
      </c>
      <c r="J201" s="27"/>
      <c r="K201" s="27"/>
      <c r="L201" s="26">
        <v>132300</v>
      </c>
      <c r="M201" s="24">
        <f t="shared" si="13"/>
        <v>256900</v>
      </c>
      <c r="N201" s="24">
        <v>198600</v>
      </c>
      <c r="O201" s="24">
        <v>58300</v>
      </c>
      <c r="P201" s="23">
        <f t="shared" si="14"/>
        <v>111515</v>
      </c>
      <c r="Q201" s="23">
        <v>73700</v>
      </c>
      <c r="R201" s="23"/>
      <c r="S201" s="23">
        <v>37815</v>
      </c>
      <c r="T201" s="31"/>
      <c r="U201" s="1">
        <f>_xlfn.XLOOKUP(C201,[1]免保教费!$C$9:$C$268,[1]免保教费!$Q$9:$Q$268,0,1)</f>
        <v>7.37</v>
      </c>
      <c r="V201" s="1">
        <f t="shared" si="15"/>
        <v>111515</v>
      </c>
      <c r="W201" s="1">
        <f t="shared" si="16"/>
        <v>0</v>
      </c>
    </row>
    <row r="202" s="1" customFormat="1" spans="1:23">
      <c r="A202" s="20">
        <v>196</v>
      </c>
      <c r="B202" s="43"/>
      <c r="C202" s="25" t="s">
        <v>250</v>
      </c>
      <c r="D202" s="25" t="s">
        <v>49</v>
      </c>
      <c r="E202" s="25" t="s">
        <v>40</v>
      </c>
      <c r="F202" s="25">
        <v>1485</v>
      </c>
      <c r="G202" s="23">
        <v>62</v>
      </c>
      <c r="H202" s="26">
        <v>92070</v>
      </c>
      <c r="I202" s="26">
        <v>92070</v>
      </c>
      <c r="J202" s="27"/>
      <c r="K202" s="27"/>
      <c r="L202" s="26">
        <v>0</v>
      </c>
      <c r="M202" s="24">
        <f t="shared" si="13"/>
        <v>64200</v>
      </c>
      <c r="N202" s="24">
        <v>49600</v>
      </c>
      <c r="O202" s="24">
        <v>14600</v>
      </c>
      <c r="P202" s="23">
        <f t="shared" si="14"/>
        <v>27870</v>
      </c>
      <c r="Q202" s="23"/>
      <c r="R202" s="23">
        <v>18400</v>
      </c>
      <c r="S202" s="23">
        <v>9470</v>
      </c>
      <c r="T202" s="31"/>
      <c r="U202" s="1">
        <f>_xlfn.XLOOKUP(C202,[1]免保教费!$C$9:$C$268,[1]免保教费!$Q$9:$Q$268,0,1)</f>
        <v>1.84</v>
      </c>
      <c r="V202" s="1">
        <f t="shared" si="15"/>
        <v>27870</v>
      </c>
      <c r="W202" s="1">
        <f t="shared" si="16"/>
        <v>0</v>
      </c>
    </row>
    <row r="203" s="1" customFormat="1" spans="1:23">
      <c r="A203" s="20">
        <v>197</v>
      </c>
      <c r="B203" s="43"/>
      <c r="C203" s="25" t="s">
        <v>251</v>
      </c>
      <c r="D203" s="25" t="s">
        <v>42</v>
      </c>
      <c r="E203" s="25" t="s">
        <v>33</v>
      </c>
      <c r="F203" s="25">
        <v>1260</v>
      </c>
      <c r="G203" s="23">
        <v>46</v>
      </c>
      <c r="H203" s="26">
        <v>57960</v>
      </c>
      <c r="I203" s="26">
        <v>57960</v>
      </c>
      <c r="J203" s="26">
        <v>0</v>
      </c>
      <c r="K203" s="27"/>
      <c r="L203" s="27"/>
      <c r="M203" s="24">
        <f t="shared" si="13"/>
        <v>40400</v>
      </c>
      <c r="N203" s="24">
        <v>31200</v>
      </c>
      <c r="O203" s="24">
        <v>9200</v>
      </c>
      <c r="P203" s="23">
        <f t="shared" si="14"/>
        <v>17560</v>
      </c>
      <c r="Q203" s="23"/>
      <c r="R203" s="23">
        <v>11600</v>
      </c>
      <c r="S203" s="23">
        <v>5960</v>
      </c>
      <c r="T203" s="31"/>
      <c r="U203" s="1">
        <f>_xlfn.XLOOKUP(C203,[1]免保教费!$C$9:$C$268,[1]免保教费!$Q$9:$Q$268,0,1)</f>
        <v>1.16</v>
      </c>
      <c r="V203" s="1">
        <f t="shared" si="15"/>
        <v>17560</v>
      </c>
      <c r="W203" s="1">
        <f t="shared" si="16"/>
        <v>0</v>
      </c>
    </row>
    <row r="204" s="1" customFormat="1" spans="1:23">
      <c r="A204" s="20">
        <v>198</v>
      </c>
      <c r="B204" s="43"/>
      <c r="C204" s="25" t="s">
        <v>252</v>
      </c>
      <c r="D204" s="25" t="s">
        <v>42</v>
      </c>
      <c r="E204" s="25" t="s">
        <v>33</v>
      </c>
      <c r="F204" s="25">
        <v>1260</v>
      </c>
      <c r="G204" s="23">
        <v>45</v>
      </c>
      <c r="H204" s="26">
        <v>56700</v>
      </c>
      <c r="I204" s="26">
        <v>56700</v>
      </c>
      <c r="J204" s="26">
        <v>0</v>
      </c>
      <c r="K204" s="27"/>
      <c r="L204" s="27"/>
      <c r="M204" s="24">
        <f t="shared" si="13"/>
        <v>39600</v>
      </c>
      <c r="N204" s="24">
        <v>30600</v>
      </c>
      <c r="O204" s="24">
        <v>9000</v>
      </c>
      <c r="P204" s="23">
        <f t="shared" si="14"/>
        <v>17100</v>
      </c>
      <c r="Q204" s="23"/>
      <c r="R204" s="23">
        <v>11300</v>
      </c>
      <c r="S204" s="23">
        <v>5800</v>
      </c>
      <c r="T204" s="31"/>
      <c r="U204" s="1">
        <f>_xlfn.XLOOKUP(C204,[1]免保教费!$C$9:$C$268,[1]免保教费!$Q$9:$Q$268,0,1)</f>
        <v>1.13</v>
      </c>
      <c r="V204" s="1">
        <f t="shared" si="15"/>
        <v>17100</v>
      </c>
      <c r="W204" s="1">
        <f t="shared" si="16"/>
        <v>0</v>
      </c>
    </row>
    <row r="205" s="1" customFormat="1" spans="1:23">
      <c r="A205" s="20">
        <v>199</v>
      </c>
      <c r="B205" s="43"/>
      <c r="C205" s="25" t="s">
        <v>253</v>
      </c>
      <c r="D205" s="25" t="s">
        <v>42</v>
      </c>
      <c r="E205" s="25" t="s">
        <v>33</v>
      </c>
      <c r="F205" s="25">
        <v>1260</v>
      </c>
      <c r="G205" s="23">
        <v>27</v>
      </c>
      <c r="H205" s="26">
        <v>34020</v>
      </c>
      <c r="I205" s="26">
        <v>34020</v>
      </c>
      <c r="J205" s="26">
        <v>0</v>
      </c>
      <c r="K205" s="27"/>
      <c r="L205" s="27"/>
      <c r="M205" s="24">
        <f t="shared" si="13"/>
        <v>23700</v>
      </c>
      <c r="N205" s="24">
        <v>18300</v>
      </c>
      <c r="O205" s="24">
        <v>5400</v>
      </c>
      <c r="P205" s="23">
        <f t="shared" si="14"/>
        <v>10320</v>
      </c>
      <c r="Q205" s="23"/>
      <c r="R205" s="23">
        <v>6800</v>
      </c>
      <c r="S205" s="23">
        <v>3520</v>
      </c>
      <c r="T205" s="31"/>
      <c r="U205" s="1">
        <f>_xlfn.XLOOKUP(C205,[1]免保教费!$C$9:$C$268,[1]免保教费!$Q$9:$Q$268,0,1)</f>
        <v>0.68</v>
      </c>
      <c r="V205" s="1">
        <f t="shared" si="15"/>
        <v>10320</v>
      </c>
      <c r="W205" s="1">
        <f t="shared" si="16"/>
        <v>0</v>
      </c>
    </row>
    <row r="206" s="1" customFormat="1" spans="1:23">
      <c r="A206" s="20">
        <v>200</v>
      </c>
      <c r="B206" s="43"/>
      <c r="C206" s="25" t="s">
        <v>254</v>
      </c>
      <c r="D206" s="25" t="s">
        <v>42</v>
      </c>
      <c r="E206" s="25" t="s">
        <v>33</v>
      </c>
      <c r="F206" s="25">
        <v>1260</v>
      </c>
      <c r="G206" s="23">
        <v>63</v>
      </c>
      <c r="H206" s="26">
        <v>79380</v>
      </c>
      <c r="I206" s="26">
        <v>79380</v>
      </c>
      <c r="J206" s="26">
        <v>0</v>
      </c>
      <c r="K206" s="27"/>
      <c r="L206" s="27"/>
      <c r="M206" s="24">
        <f t="shared" si="13"/>
        <v>55400</v>
      </c>
      <c r="N206" s="24">
        <v>42800</v>
      </c>
      <c r="O206" s="24">
        <v>12600</v>
      </c>
      <c r="P206" s="23">
        <f t="shared" si="14"/>
        <v>23980</v>
      </c>
      <c r="Q206" s="23"/>
      <c r="R206" s="23">
        <v>15900</v>
      </c>
      <c r="S206" s="23">
        <v>8080</v>
      </c>
      <c r="T206" s="31"/>
      <c r="U206" s="1">
        <f>_xlfn.XLOOKUP(C206,[1]免保教费!$C$9:$C$268,[1]免保教费!$Q$9:$Q$268,0,1)</f>
        <v>1.59</v>
      </c>
      <c r="V206" s="1">
        <f t="shared" si="15"/>
        <v>23980</v>
      </c>
      <c r="W206" s="1">
        <f t="shared" si="16"/>
        <v>0</v>
      </c>
    </row>
    <row r="207" s="1" customFormat="1" spans="1:23">
      <c r="A207" s="20">
        <v>201</v>
      </c>
      <c r="B207" s="43"/>
      <c r="C207" s="25" t="s">
        <v>255</v>
      </c>
      <c r="D207" s="25" t="s">
        <v>49</v>
      </c>
      <c r="E207" s="25" t="s">
        <v>40</v>
      </c>
      <c r="F207" s="25">
        <v>1485</v>
      </c>
      <c r="G207" s="23">
        <v>45</v>
      </c>
      <c r="H207" s="26">
        <v>66825</v>
      </c>
      <c r="I207" s="26">
        <v>66825</v>
      </c>
      <c r="J207" s="27"/>
      <c r="K207" s="27"/>
      <c r="L207" s="26">
        <v>0</v>
      </c>
      <c r="M207" s="24">
        <f t="shared" si="13"/>
        <v>46600</v>
      </c>
      <c r="N207" s="24">
        <v>36000</v>
      </c>
      <c r="O207" s="24">
        <v>10600</v>
      </c>
      <c r="P207" s="23">
        <f t="shared" si="14"/>
        <v>20225</v>
      </c>
      <c r="Q207" s="23"/>
      <c r="R207" s="23">
        <v>13400</v>
      </c>
      <c r="S207" s="23">
        <v>6825</v>
      </c>
      <c r="T207" s="31"/>
      <c r="U207" s="1">
        <f>_xlfn.XLOOKUP(C207,[1]免保教费!$C$9:$C$268,[1]免保教费!$Q$9:$Q$268,0,1)</f>
        <v>1.34</v>
      </c>
      <c r="V207" s="1">
        <f t="shared" si="15"/>
        <v>20225</v>
      </c>
      <c r="W207" s="1">
        <f t="shared" si="16"/>
        <v>0</v>
      </c>
    </row>
    <row r="208" s="1" customFormat="1" spans="1:23">
      <c r="A208" s="20">
        <v>202</v>
      </c>
      <c r="B208" s="43"/>
      <c r="C208" s="25" t="s">
        <v>256</v>
      </c>
      <c r="D208" s="25" t="s">
        <v>45</v>
      </c>
      <c r="E208" s="25" t="s">
        <v>33</v>
      </c>
      <c r="F208" s="25">
        <v>1260</v>
      </c>
      <c r="G208" s="23">
        <v>68</v>
      </c>
      <c r="H208" s="26">
        <v>85680</v>
      </c>
      <c r="I208" s="26">
        <v>85680</v>
      </c>
      <c r="J208" s="26">
        <v>0</v>
      </c>
      <c r="K208" s="27"/>
      <c r="L208" s="27"/>
      <c r="M208" s="24">
        <f t="shared" si="13"/>
        <v>59800</v>
      </c>
      <c r="N208" s="24">
        <v>46200</v>
      </c>
      <c r="O208" s="24">
        <v>13600</v>
      </c>
      <c r="P208" s="23">
        <f t="shared" si="14"/>
        <v>25880</v>
      </c>
      <c r="Q208" s="23">
        <v>17100</v>
      </c>
      <c r="R208" s="23"/>
      <c r="S208" s="23">
        <v>8780</v>
      </c>
      <c r="T208" s="31"/>
      <c r="U208" s="1">
        <f>_xlfn.XLOOKUP(C208,[1]免保教费!$C$9:$C$268,[1]免保教费!$Q$9:$Q$268,0,1)</f>
        <v>1.71</v>
      </c>
      <c r="V208" s="1">
        <f t="shared" si="15"/>
        <v>25880</v>
      </c>
      <c r="W208" s="1">
        <f t="shared" si="16"/>
        <v>0</v>
      </c>
    </row>
    <row r="209" s="1" customFormat="1" spans="1:23">
      <c r="A209" s="20">
        <v>203</v>
      </c>
      <c r="B209" s="43"/>
      <c r="C209" s="25" t="s">
        <v>257</v>
      </c>
      <c r="D209" s="25" t="s">
        <v>22</v>
      </c>
      <c r="E209" s="25" t="s">
        <v>40</v>
      </c>
      <c r="F209" s="25">
        <v>1485</v>
      </c>
      <c r="G209" s="23">
        <v>211</v>
      </c>
      <c r="H209" s="26">
        <v>306360</v>
      </c>
      <c r="I209" s="26">
        <v>267300</v>
      </c>
      <c r="J209" s="27"/>
      <c r="K209" s="27"/>
      <c r="L209" s="26">
        <v>39060</v>
      </c>
      <c r="M209" s="24">
        <f t="shared" si="13"/>
        <v>213700</v>
      </c>
      <c r="N209" s="24">
        <v>165200</v>
      </c>
      <c r="O209" s="24">
        <v>48500</v>
      </c>
      <c r="P209" s="23">
        <f t="shared" si="14"/>
        <v>92660</v>
      </c>
      <c r="Q209" s="23">
        <v>61300</v>
      </c>
      <c r="R209" s="23"/>
      <c r="S209" s="23">
        <v>31360</v>
      </c>
      <c r="T209" s="31"/>
      <c r="U209" s="1">
        <f>_xlfn.XLOOKUP(C209,[1]免保教费!$C$9:$C$268,[1]免保教费!$Q$9:$Q$268,0,1)</f>
        <v>6.13</v>
      </c>
      <c r="V209" s="1">
        <f t="shared" si="15"/>
        <v>92660</v>
      </c>
      <c r="W209" s="1">
        <f t="shared" si="16"/>
        <v>0</v>
      </c>
    </row>
    <row r="210" s="1" customFormat="1" spans="1:23">
      <c r="A210" s="20">
        <v>204</v>
      </c>
      <c r="B210" s="43"/>
      <c r="C210" s="25" t="s">
        <v>258</v>
      </c>
      <c r="D210" s="25" t="s">
        <v>49</v>
      </c>
      <c r="E210" s="25" t="s">
        <v>40</v>
      </c>
      <c r="F210" s="25">
        <v>1485</v>
      </c>
      <c r="G210" s="23">
        <v>100</v>
      </c>
      <c r="H210" s="26">
        <v>148500</v>
      </c>
      <c r="I210" s="26">
        <v>148500</v>
      </c>
      <c r="J210" s="27"/>
      <c r="K210" s="27"/>
      <c r="L210" s="26">
        <v>0</v>
      </c>
      <c r="M210" s="24">
        <f t="shared" si="13"/>
        <v>103400</v>
      </c>
      <c r="N210" s="24">
        <v>80100</v>
      </c>
      <c r="O210" s="24">
        <v>23300</v>
      </c>
      <c r="P210" s="23">
        <f t="shared" si="14"/>
        <v>45100</v>
      </c>
      <c r="Q210" s="23"/>
      <c r="R210" s="23">
        <v>29700</v>
      </c>
      <c r="S210" s="23">
        <v>15400</v>
      </c>
      <c r="T210" s="31"/>
      <c r="U210" s="1">
        <f>_xlfn.XLOOKUP(C210,[1]免保教费!$C$9:$C$268,[1]免保教费!$Q$9:$Q$268,0,1)</f>
        <v>2.97</v>
      </c>
      <c r="V210" s="1">
        <f t="shared" si="15"/>
        <v>45100</v>
      </c>
      <c r="W210" s="1">
        <f t="shared" si="16"/>
        <v>0</v>
      </c>
    </row>
    <row r="211" s="1" customFormat="1" spans="1:23">
      <c r="A211" s="20">
        <v>205</v>
      </c>
      <c r="B211" s="43"/>
      <c r="C211" s="25" t="s">
        <v>259</v>
      </c>
      <c r="D211" s="25" t="s">
        <v>42</v>
      </c>
      <c r="E211" s="25" t="s">
        <v>33</v>
      </c>
      <c r="F211" s="25">
        <v>1260</v>
      </c>
      <c r="G211" s="23">
        <v>62</v>
      </c>
      <c r="H211" s="26">
        <v>78120</v>
      </c>
      <c r="I211" s="26">
        <v>78120</v>
      </c>
      <c r="J211" s="26">
        <v>0</v>
      </c>
      <c r="K211" s="27"/>
      <c r="L211" s="27"/>
      <c r="M211" s="24">
        <f t="shared" si="13"/>
        <v>54500</v>
      </c>
      <c r="N211" s="24">
        <v>42100</v>
      </c>
      <c r="O211" s="24">
        <v>12400</v>
      </c>
      <c r="P211" s="23">
        <f t="shared" si="14"/>
        <v>23620</v>
      </c>
      <c r="Q211" s="23"/>
      <c r="R211" s="23">
        <v>15600</v>
      </c>
      <c r="S211" s="23">
        <v>8020</v>
      </c>
      <c r="T211" s="31"/>
      <c r="U211" s="1">
        <f>_xlfn.XLOOKUP(C211,[1]免保教费!$C$9:$C$268,[1]免保教费!$Q$9:$Q$268,0,1)</f>
        <v>1.56</v>
      </c>
      <c r="V211" s="1">
        <f t="shared" si="15"/>
        <v>23620</v>
      </c>
      <c r="W211" s="1">
        <f t="shared" si="16"/>
        <v>0</v>
      </c>
    </row>
    <row r="212" s="1" customFormat="1" spans="1:23">
      <c r="A212" s="20">
        <v>206</v>
      </c>
      <c r="B212" s="43"/>
      <c r="C212" s="44" t="s">
        <v>260</v>
      </c>
      <c r="D212" s="25" t="s">
        <v>49</v>
      </c>
      <c r="E212" s="25" t="s">
        <v>40</v>
      </c>
      <c r="F212" s="25">
        <v>1485</v>
      </c>
      <c r="G212" s="23">
        <v>23</v>
      </c>
      <c r="H212" s="26">
        <v>34155</v>
      </c>
      <c r="I212" s="26">
        <v>34155</v>
      </c>
      <c r="J212" s="27"/>
      <c r="K212" s="27"/>
      <c r="L212" s="26">
        <v>0</v>
      </c>
      <c r="M212" s="24">
        <f t="shared" si="13"/>
        <v>23800</v>
      </c>
      <c r="N212" s="24">
        <v>18400</v>
      </c>
      <c r="O212" s="24">
        <v>5400</v>
      </c>
      <c r="P212" s="23">
        <f t="shared" si="14"/>
        <v>10355</v>
      </c>
      <c r="Q212" s="23"/>
      <c r="R212" s="23">
        <v>6800</v>
      </c>
      <c r="S212" s="23">
        <v>3555</v>
      </c>
      <c r="T212" s="31"/>
      <c r="U212" s="1">
        <f>_xlfn.XLOOKUP(C212,[1]免保教费!$C$9:$C$268,[1]免保教费!$Q$9:$Q$268,0,1)</f>
        <v>0.68</v>
      </c>
      <c r="V212" s="1">
        <f t="shared" si="15"/>
        <v>10355</v>
      </c>
      <c r="W212" s="1">
        <f t="shared" si="16"/>
        <v>0</v>
      </c>
    </row>
    <row r="213" s="1" customFormat="1" spans="1:23">
      <c r="A213" s="20">
        <v>207</v>
      </c>
      <c r="B213" s="43"/>
      <c r="C213" s="25" t="s">
        <v>261</v>
      </c>
      <c r="D213" s="25" t="s">
        <v>45</v>
      </c>
      <c r="E213" s="25" t="s">
        <v>33</v>
      </c>
      <c r="F213" s="25">
        <v>1260</v>
      </c>
      <c r="G213" s="23">
        <v>22</v>
      </c>
      <c r="H213" s="26">
        <v>27720</v>
      </c>
      <c r="I213" s="26">
        <v>27720</v>
      </c>
      <c r="J213" s="26">
        <v>0</v>
      </c>
      <c r="K213" s="27"/>
      <c r="L213" s="27"/>
      <c r="M213" s="24">
        <f t="shared" si="13"/>
        <v>19300</v>
      </c>
      <c r="N213" s="24">
        <v>14900</v>
      </c>
      <c r="O213" s="24">
        <v>4400</v>
      </c>
      <c r="P213" s="23">
        <f t="shared" si="14"/>
        <v>8420</v>
      </c>
      <c r="Q213" s="23">
        <v>5500</v>
      </c>
      <c r="R213" s="23"/>
      <c r="S213" s="23">
        <v>2920</v>
      </c>
      <c r="T213" s="31"/>
      <c r="U213" s="1">
        <f>_xlfn.XLOOKUP(C213,[1]免保教费!$C$9:$C$268,[1]免保教费!$Q$9:$Q$268,0,1)</f>
        <v>0.55</v>
      </c>
      <c r="V213" s="1">
        <f t="shared" si="15"/>
        <v>8420</v>
      </c>
      <c r="W213" s="1">
        <f t="shared" si="16"/>
        <v>0</v>
      </c>
    </row>
    <row r="214" s="1" customFormat="1" spans="1:23">
      <c r="A214" s="20">
        <v>208</v>
      </c>
      <c r="B214" s="43"/>
      <c r="C214" s="25" t="s">
        <v>262</v>
      </c>
      <c r="D214" s="25" t="s">
        <v>42</v>
      </c>
      <c r="E214" s="25" t="s">
        <v>33</v>
      </c>
      <c r="F214" s="25">
        <v>1260</v>
      </c>
      <c r="G214" s="23">
        <v>90</v>
      </c>
      <c r="H214" s="26">
        <v>113400</v>
      </c>
      <c r="I214" s="26">
        <v>113400</v>
      </c>
      <c r="J214" s="26">
        <v>0</v>
      </c>
      <c r="K214" s="27"/>
      <c r="L214" s="27"/>
      <c r="M214" s="24">
        <f t="shared" si="13"/>
        <v>79200</v>
      </c>
      <c r="N214" s="24">
        <v>61100</v>
      </c>
      <c r="O214" s="24">
        <v>18100</v>
      </c>
      <c r="P214" s="23">
        <f t="shared" si="14"/>
        <v>34200</v>
      </c>
      <c r="Q214" s="23"/>
      <c r="R214" s="23">
        <v>22700</v>
      </c>
      <c r="S214" s="23">
        <v>11500</v>
      </c>
      <c r="T214" s="31"/>
      <c r="U214" s="1">
        <f>_xlfn.XLOOKUP(C214,[1]免保教费!$C$9:$C$268,[1]免保教费!$Q$9:$Q$268,0,1)</f>
        <v>2.27</v>
      </c>
      <c r="V214" s="1">
        <f t="shared" si="15"/>
        <v>34200</v>
      </c>
      <c r="W214" s="1">
        <f t="shared" si="16"/>
        <v>0</v>
      </c>
    </row>
    <row r="215" s="1" customFormat="1" spans="1:23">
      <c r="A215" s="20">
        <v>209</v>
      </c>
      <c r="B215" s="43"/>
      <c r="C215" s="25" t="s">
        <v>263</v>
      </c>
      <c r="D215" s="25" t="s">
        <v>42</v>
      </c>
      <c r="E215" s="25" t="s">
        <v>33</v>
      </c>
      <c r="F215" s="25">
        <v>1260</v>
      </c>
      <c r="G215" s="23">
        <v>5</v>
      </c>
      <c r="H215" s="26">
        <v>6300</v>
      </c>
      <c r="I215" s="26">
        <v>6300</v>
      </c>
      <c r="J215" s="26">
        <v>0</v>
      </c>
      <c r="K215" s="27"/>
      <c r="L215" s="27"/>
      <c r="M215" s="24">
        <f t="shared" si="13"/>
        <v>4400</v>
      </c>
      <c r="N215" s="24">
        <v>3400</v>
      </c>
      <c r="O215" s="24">
        <v>1000</v>
      </c>
      <c r="P215" s="23">
        <f t="shared" si="14"/>
        <v>1900</v>
      </c>
      <c r="Q215" s="23"/>
      <c r="R215" s="23">
        <v>1300</v>
      </c>
      <c r="S215" s="23">
        <v>600</v>
      </c>
      <c r="T215" s="31"/>
      <c r="U215" s="1">
        <f>_xlfn.XLOOKUP(C215,[1]免保教费!$C$9:$C$268,[1]免保教费!$Q$9:$Q$268,0,1)</f>
        <v>0.13</v>
      </c>
      <c r="V215" s="1">
        <f t="shared" si="15"/>
        <v>1900</v>
      </c>
      <c r="W215" s="1">
        <f t="shared" si="16"/>
        <v>0</v>
      </c>
    </row>
    <row r="216" s="1" customFormat="1" spans="1:23">
      <c r="A216" s="20">
        <v>210</v>
      </c>
      <c r="B216" s="43"/>
      <c r="C216" s="25" t="s">
        <v>264</v>
      </c>
      <c r="D216" s="25" t="s">
        <v>45</v>
      </c>
      <c r="E216" s="25" t="s">
        <v>33</v>
      </c>
      <c r="F216" s="25">
        <v>1260</v>
      </c>
      <c r="G216" s="23">
        <v>28</v>
      </c>
      <c r="H216" s="26">
        <v>35280</v>
      </c>
      <c r="I216" s="26">
        <v>35280</v>
      </c>
      <c r="J216" s="26">
        <v>0</v>
      </c>
      <c r="K216" s="27"/>
      <c r="L216" s="27"/>
      <c r="M216" s="24">
        <f t="shared" si="13"/>
        <v>24600</v>
      </c>
      <c r="N216" s="24">
        <v>19000</v>
      </c>
      <c r="O216" s="24">
        <v>5600</v>
      </c>
      <c r="P216" s="23">
        <f t="shared" si="14"/>
        <v>10680</v>
      </c>
      <c r="Q216" s="23">
        <v>7100</v>
      </c>
      <c r="R216" s="23"/>
      <c r="S216" s="23">
        <v>3580</v>
      </c>
      <c r="T216" s="31"/>
      <c r="U216" s="1">
        <f>_xlfn.XLOOKUP(C216,[1]免保教费!$C$9:$C$268,[1]免保教费!$Q$9:$Q$268,0,1)</f>
        <v>0.71</v>
      </c>
      <c r="V216" s="1">
        <f t="shared" si="15"/>
        <v>10680</v>
      </c>
      <c r="W216" s="1">
        <f t="shared" si="16"/>
        <v>0</v>
      </c>
    </row>
    <row r="217" s="1" customFormat="1" spans="1:23">
      <c r="A217" s="20">
        <v>211</v>
      </c>
      <c r="B217" s="45"/>
      <c r="C217" s="25" t="s">
        <v>265</v>
      </c>
      <c r="D217" s="25" t="s">
        <v>42</v>
      </c>
      <c r="E217" s="25" t="s">
        <v>33</v>
      </c>
      <c r="F217" s="25">
        <v>1260</v>
      </c>
      <c r="G217" s="23">
        <v>24</v>
      </c>
      <c r="H217" s="26">
        <v>30240</v>
      </c>
      <c r="I217" s="26">
        <v>30240</v>
      </c>
      <c r="J217" s="26">
        <v>0</v>
      </c>
      <c r="K217" s="27"/>
      <c r="L217" s="27"/>
      <c r="M217" s="24">
        <f t="shared" si="13"/>
        <v>21100</v>
      </c>
      <c r="N217" s="24">
        <v>16300</v>
      </c>
      <c r="O217" s="24">
        <v>4800</v>
      </c>
      <c r="P217" s="23">
        <f t="shared" si="14"/>
        <v>9140</v>
      </c>
      <c r="Q217" s="23"/>
      <c r="R217" s="23">
        <v>6000</v>
      </c>
      <c r="S217" s="23">
        <v>3140</v>
      </c>
      <c r="T217" s="23"/>
      <c r="U217" s="1">
        <f>_xlfn.XLOOKUP(C217,[1]免保教费!$C$9:$C$268,[1]免保教费!$Q$9:$Q$268,0,1)</f>
        <v>0.6</v>
      </c>
      <c r="V217" s="1">
        <f t="shared" si="15"/>
        <v>9140</v>
      </c>
      <c r="W217" s="1">
        <f t="shared" si="16"/>
        <v>0</v>
      </c>
    </row>
    <row r="218" s="1" customFormat="1" spans="1:23">
      <c r="A218" s="20">
        <v>212</v>
      </c>
      <c r="B218" s="33" t="s">
        <v>266</v>
      </c>
      <c r="C218" s="25" t="s">
        <v>267</v>
      </c>
      <c r="D218" s="25" t="s">
        <v>42</v>
      </c>
      <c r="E218" s="25" t="s">
        <v>33</v>
      </c>
      <c r="F218" s="25">
        <v>1260</v>
      </c>
      <c r="G218" s="23">
        <v>37</v>
      </c>
      <c r="H218" s="26">
        <v>46620</v>
      </c>
      <c r="I218" s="26">
        <v>46620</v>
      </c>
      <c r="J218" s="26">
        <v>0</v>
      </c>
      <c r="K218" s="27"/>
      <c r="L218" s="27"/>
      <c r="M218" s="24">
        <f t="shared" si="13"/>
        <v>32500</v>
      </c>
      <c r="N218" s="24">
        <v>25100</v>
      </c>
      <c r="O218" s="24">
        <v>7400</v>
      </c>
      <c r="P218" s="23">
        <f t="shared" si="14"/>
        <v>14120</v>
      </c>
      <c r="Q218" s="23"/>
      <c r="R218" s="23">
        <v>9300</v>
      </c>
      <c r="S218" s="23">
        <v>4820</v>
      </c>
      <c r="T218" s="29" t="s">
        <v>266</v>
      </c>
      <c r="U218" s="1">
        <f>_xlfn.XLOOKUP(C218,[1]免保教费!$C$9:$C$268,[1]免保教费!$Q$9:$Q$268,0,1)</f>
        <v>0.93</v>
      </c>
      <c r="V218" s="1">
        <f t="shared" si="15"/>
        <v>14120</v>
      </c>
      <c r="W218" s="1">
        <f t="shared" si="16"/>
        <v>0</v>
      </c>
    </row>
    <row r="219" s="1" customFormat="1" spans="1:23">
      <c r="A219" s="20">
        <v>213</v>
      </c>
      <c r="B219" s="34"/>
      <c r="C219" s="25" t="s">
        <v>268</v>
      </c>
      <c r="D219" s="25" t="s">
        <v>42</v>
      </c>
      <c r="E219" s="25" t="s">
        <v>33</v>
      </c>
      <c r="F219" s="25">
        <v>1260</v>
      </c>
      <c r="G219" s="23">
        <v>60</v>
      </c>
      <c r="H219" s="26">
        <v>75600</v>
      </c>
      <c r="I219" s="26">
        <v>75600</v>
      </c>
      <c r="J219" s="26">
        <v>0</v>
      </c>
      <c r="K219" s="27"/>
      <c r="L219" s="27"/>
      <c r="M219" s="24">
        <f t="shared" si="13"/>
        <v>52800</v>
      </c>
      <c r="N219" s="24">
        <v>40800</v>
      </c>
      <c r="O219" s="24">
        <v>12000</v>
      </c>
      <c r="P219" s="23">
        <f t="shared" si="14"/>
        <v>22800</v>
      </c>
      <c r="Q219" s="23"/>
      <c r="R219" s="23">
        <v>15100</v>
      </c>
      <c r="S219" s="23">
        <v>7700</v>
      </c>
      <c r="T219" s="31"/>
      <c r="U219" s="1">
        <f>_xlfn.XLOOKUP(C219,[1]免保教费!$C$9:$C$268,[1]免保教费!$Q$9:$Q$268,0,1)</f>
        <v>1.51</v>
      </c>
      <c r="V219" s="1">
        <f t="shared" si="15"/>
        <v>22800</v>
      </c>
      <c r="W219" s="1">
        <f t="shared" si="16"/>
        <v>0</v>
      </c>
    </row>
    <row r="220" s="1" customFormat="1" spans="1:23">
      <c r="A220" s="20">
        <v>214</v>
      </c>
      <c r="B220" s="34"/>
      <c r="C220" s="25" t="s">
        <v>269</v>
      </c>
      <c r="D220" s="25" t="s">
        <v>42</v>
      </c>
      <c r="E220" s="25" t="s">
        <v>33</v>
      </c>
      <c r="F220" s="25">
        <v>1260</v>
      </c>
      <c r="G220" s="23">
        <v>18</v>
      </c>
      <c r="H220" s="26">
        <v>22680</v>
      </c>
      <c r="I220" s="26">
        <v>22680</v>
      </c>
      <c r="J220" s="26">
        <v>0</v>
      </c>
      <c r="K220" s="27"/>
      <c r="L220" s="27"/>
      <c r="M220" s="24">
        <f t="shared" si="13"/>
        <v>15800</v>
      </c>
      <c r="N220" s="24">
        <v>12200</v>
      </c>
      <c r="O220" s="24">
        <v>3600</v>
      </c>
      <c r="P220" s="23">
        <f t="shared" si="14"/>
        <v>6880</v>
      </c>
      <c r="Q220" s="23"/>
      <c r="R220" s="23">
        <v>4500</v>
      </c>
      <c r="S220" s="23">
        <v>2380</v>
      </c>
      <c r="T220" s="31"/>
      <c r="U220" s="1">
        <f>_xlfn.XLOOKUP(C220,[1]免保教费!$C$9:$C$268,[1]免保教费!$Q$9:$Q$268,0,1)</f>
        <v>0.45</v>
      </c>
      <c r="V220" s="1">
        <f t="shared" si="15"/>
        <v>6880</v>
      </c>
      <c r="W220" s="1">
        <f t="shared" si="16"/>
        <v>0</v>
      </c>
    </row>
    <row r="221" s="1" customFormat="1" spans="1:23">
      <c r="A221" s="20">
        <v>215</v>
      </c>
      <c r="B221" s="34"/>
      <c r="C221" s="25" t="s">
        <v>270</v>
      </c>
      <c r="D221" s="25" t="s">
        <v>22</v>
      </c>
      <c r="E221" s="25" t="s">
        <v>40</v>
      </c>
      <c r="F221" s="25">
        <v>1485</v>
      </c>
      <c r="G221" s="23">
        <v>335</v>
      </c>
      <c r="H221" s="26">
        <v>451170</v>
      </c>
      <c r="I221" s="26">
        <v>225720</v>
      </c>
      <c r="J221" s="26">
        <v>18810</v>
      </c>
      <c r="K221" s="27"/>
      <c r="L221" s="26">
        <v>206640</v>
      </c>
      <c r="M221" s="24">
        <f t="shared" si="13"/>
        <v>315400</v>
      </c>
      <c r="N221" s="24">
        <v>243200</v>
      </c>
      <c r="O221" s="24">
        <v>72200</v>
      </c>
      <c r="P221" s="23">
        <f t="shared" si="14"/>
        <v>135770</v>
      </c>
      <c r="Q221" s="23">
        <v>90200</v>
      </c>
      <c r="R221" s="23"/>
      <c r="S221" s="23">
        <v>45570</v>
      </c>
      <c r="T221" s="31"/>
      <c r="U221" s="1">
        <f>_xlfn.XLOOKUP(C221,[1]免保教费!$C$9:$C$268,[1]免保教费!$Q$9:$Q$268,0,1)</f>
        <v>9.02</v>
      </c>
      <c r="V221" s="1">
        <f t="shared" si="15"/>
        <v>135770</v>
      </c>
      <c r="W221" s="1">
        <f t="shared" si="16"/>
        <v>0</v>
      </c>
    </row>
    <row r="222" s="1" customFormat="1" spans="1:23">
      <c r="A222" s="20">
        <v>216</v>
      </c>
      <c r="B222" s="34"/>
      <c r="C222" s="25" t="s">
        <v>271</v>
      </c>
      <c r="D222" s="25" t="s">
        <v>42</v>
      </c>
      <c r="E222" s="25" t="s">
        <v>33</v>
      </c>
      <c r="F222" s="25">
        <v>1260</v>
      </c>
      <c r="G222" s="23">
        <v>51</v>
      </c>
      <c r="H222" s="26">
        <v>64260</v>
      </c>
      <c r="I222" s="26">
        <v>64260</v>
      </c>
      <c r="J222" s="26">
        <v>0</v>
      </c>
      <c r="K222" s="27"/>
      <c r="L222" s="27"/>
      <c r="M222" s="24">
        <f t="shared" si="13"/>
        <v>44800</v>
      </c>
      <c r="N222" s="24">
        <v>34600</v>
      </c>
      <c r="O222" s="24">
        <v>10200</v>
      </c>
      <c r="P222" s="23">
        <f t="shared" si="14"/>
        <v>19460</v>
      </c>
      <c r="Q222" s="23"/>
      <c r="R222" s="23">
        <v>12900</v>
      </c>
      <c r="S222" s="23">
        <v>6560</v>
      </c>
      <c r="T222" s="31"/>
      <c r="U222" s="1">
        <f>_xlfn.XLOOKUP(C222,[1]免保教费!$C$9:$C$268,[1]免保教费!$Q$9:$Q$268,0,1)</f>
        <v>1.29</v>
      </c>
      <c r="V222" s="1">
        <f t="shared" si="15"/>
        <v>19460</v>
      </c>
      <c r="W222" s="1">
        <f t="shared" si="16"/>
        <v>0</v>
      </c>
    </row>
    <row r="223" s="1" customFormat="1" spans="1:23">
      <c r="A223" s="20">
        <v>217</v>
      </c>
      <c r="B223" s="34"/>
      <c r="C223" s="25" t="s">
        <v>272</v>
      </c>
      <c r="D223" s="25" t="s">
        <v>42</v>
      </c>
      <c r="E223" s="25" t="s">
        <v>33</v>
      </c>
      <c r="F223" s="25">
        <v>1260</v>
      </c>
      <c r="G223" s="23">
        <v>16</v>
      </c>
      <c r="H223" s="26">
        <v>20160</v>
      </c>
      <c r="I223" s="26">
        <v>20160</v>
      </c>
      <c r="J223" s="26">
        <v>0</v>
      </c>
      <c r="K223" s="27"/>
      <c r="L223" s="27"/>
      <c r="M223" s="24">
        <f t="shared" si="13"/>
        <v>14100</v>
      </c>
      <c r="N223" s="24">
        <v>10900</v>
      </c>
      <c r="O223" s="24">
        <v>3200</v>
      </c>
      <c r="P223" s="23">
        <f t="shared" si="14"/>
        <v>6060</v>
      </c>
      <c r="Q223" s="23"/>
      <c r="R223" s="23">
        <v>4000</v>
      </c>
      <c r="S223" s="23">
        <v>2060</v>
      </c>
      <c r="T223" s="31"/>
      <c r="U223" s="1">
        <f>_xlfn.XLOOKUP(C223,[1]免保教费!$C$9:$C$268,[1]免保教费!$Q$9:$Q$268,0,1)</f>
        <v>0.4</v>
      </c>
      <c r="V223" s="1">
        <f t="shared" si="15"/>
        <v>6060</v>
      </c>
      <c r="W223" s="1">
        <f t="shared" si="16"/>
        <v>0</v>
      </c>
    </row>
    <row r="224" s="1" customFormat="1" spans="1:23">
      <c r="A224" s="20">
        <v>218</v>
      </c>
      <c r="B224" s="34"/>
      <c r="C224" s="25" t="s">
        <v>273</v>
      </c>
      <c r="D224" s="25" t="s">
        <v>42</v>
      </c>
      <c r="E224" s="25" t="s">
        <v>33</v>
      </c>
      <c r="F224" s="25">
        <v>1260</v>
      </c>
      <c r="G224" s="23">
        <v>69</v>
      </c>
      <c r="H224" s="26">
        <v>86940</v>
      </c>
      <c r="I224" s="26">
        <v>86940</v>
      </c>
      <c r="J224" s="26">
        <v>0</v>
      </c>
      <c r="K224" s="27"/>
      <c r="L224" s="27"/>
      <c r="M224" s="24">
        <f t="shared" si="13"/>
        <v>60700</v>
      </c>
      <c r="N224" s="24">
        <v>46900</v>
      </c>
      <c r="O224" s="24">
        <v>13800</v>
      </c>
      <c r="P224" s="23">
        <f t="shared" si="14"/>
        <v>26240</v>
      </c>
      <c r="Q224" s="23"/>
      <c r="R224" s="23">
        <v>17400</v>
      </c>
      <c r="S224" s="23">
        <v>8840</v>
      </c>
      <c r="T224" s="31"/>
      <c r="U224" s="1">
        <f>_xlfn.XLOOKUP(C224,[1]免保教费!$C$9:$C$268,[1]免保教费!$Q$9:$Q$268,0,1)</f>
        <v>1.74</v>
      </c>
      <c r="V224" s="1">
        <f t="shared" si="15"/>
        <v>26240</v>
      </c>
      <c r="W224" s="1">
        <f t="shared" si="16"/>
        <v>0</v>
      </c>
    </row>
    <row r="225" s="1" customFormat="1" spans="1:23">
      <c r="A225" s="20">
        <v>219</v>
      </c>
      <c r="B225" s="34"/>
      <c r="C225" s="25" t="s">
        <v>274</v>
      </c>
      <c r="D225" s="25" t="s">
        <v>42</v>
      </c>
      <c r="E225" s="25" t="s">
        <v>33</v>
      </c>
      <c r="F225" s="25">
        <v>1260</v>
      </c>
      <c r="G225" s="23">
        <v>82</v>
      </c>
      <c r="H225" s="26">
        <v>103320</v>
      </c>
      <c r="I225" s="26">
        <v>103320</v>
      </c>
      <c r="J225" s="26">
        <v>0</v>
      </c>
      <c r="K225" s="27"/>
      <c r="L225" s="27"/>
      <c r="M225" s="24">
        <f t="shared" si="13"/>
        <v>72100</v>
      </c>
      <c r="N225" s="24">
        <v>55700</v>
      </c>
      <c r="O225" s="24">
        <v>16400</v>
      </c>
      <c r="P225" s="23">
        <f t="shared" si="14"/>
        <v>31220</v>
      </c>
      <c r="Q225" s="23"/>
      <c r="R225" s="23">
        <v>20700</v>
      </c>
      <c r="S225" s="23">
        <v>10520</v>
      </c>
      <c r="T225" s="31"/>
      <c r="U225" s="1">
        <f>_xlfn.XLOOKUP(C225,[1]免保教费!$C$9:$C$268,[1]免保教费!$Q$9:$Q$268,0,1)</f>
        <v>2.07</v>
      </c>
      <c r="V225" s="1">
        <f t="shared" si="15"/>
        <v>31220</v>
      </c>
      <c r="W225" s="1">
        <f t="shared" si="16"/>
        <v>0</v>
      </c>
    </row>
    <row r="226" s="1" customFormat="1" spans="1:23">
      <c r="A226" s="20">
        <v>220</v>
      </c>
      <c r="B226" s="34"/>
      <c r="C226" s="25" t="s">
        <v>275</v>
      </c>
      <c r="D226" s="25" t="s">
        <v>42</v>
      </c>
      <c r="E226" s="25" t="s">
        <v>33</v>
      </c>
      <c r="F226" s="25">
        <v>1260</v>
      </c>
      <c r="G226" s="23">
        <v>105</v>
      </c>
      <c r="H226" s="26">
        <v>132300</v>
      </c>
      <c r="I226" s="26">
        <v>132300</v>
      </c>
      <c r="J226" s="26">
        <v>0</v>
      </c>
      <c r="K226" s="27"/>
      <c r="L226" s="27"/>
      <c r="M226" s="24">
        <f t="shared" si="13"/>
        <v>92200</v>
      </c>
      <c r="N226" s="24">
        <v>71300</v>
      </c>
      <c r="O226" s="24">
        <v>20900</v>
      </c>
      <c r="P226" s="23">
        <f t="shared" si="14"/>
        <v>40100</v>
      </c>
      <c r="Q226" s="23"/>
      <c r="R226" s="23">
        <v>26500</v>
      </c>
      <c r="S226" s="23">
        <v>13600</v>
      </c>
      <c r="T226" s="31"/>
      <c r="U226" s="1">
        <f>_xlfn.XLOOKUP(C226,[1]免保教费!$C$9:$C$268,[1]免保教费!$Q$9:$Q$268,0,1)</f>
        <v>2.65</v>
      </c>
      <c r="V226" s="1">
        <f t="shared" si="15"/>
        <v>40100</v>
      </c>
      <c r="W226" s="1">
        <f t="shared" si="16"/>
        <v>0</v>
      </c>
    </row>
    <row r="227" s="1" customFormat="1" spans="1:23">
      <c r="A227" s="20">
        <v>221</v>
      </c>
      <c r="B227" s="34"/>
      <c r="C227" s="25" t="s">
        <v>276</v>
      </c>
      <c r="D227" s="25" t="s">
        <v>49</v>
      </c>
      <c r="E227" s="25" t="s">
        <v>40</v>
      </c>
      <c r="F227" s="25">
        <v>1485</v>
      </c>
      <c r="G227" s="23">
        <v>24</v>
      </c>
      <c r="H227" s="26">
        <v>35640</v>
      </c>
      <c r="I227" s="26">
        <v>35640</v>
      </c>
      <c r="J227" s="27"/>
      <c r="K227" s="27"/>
      <c r="L227" s="26">
        <v>0</v>
      </c>
      <c r="M227" s="24">
        <f t="shared" si="13"/>
        <v>24800</v>
      </c>
      <c r="N227" s="24">
        <v>19200</v>
      </c>
      <c r="O227" s="24">
        <v>5600</v>
      </c>
      <c r="P227" s="23">
        <f t="shared" si="14"/>
        <v>10840</v>
      </c>
      <c r="Q227" s="23"/>
      <c r="R227" s="23">
        <v>7100</v>
      </c>
      <c r="S227" s="23">
        <v>3740</v>
      </c>
      <c r="T227" s="31"/>
      <c r="U227" s="1">
        <f>_xlfn.XLOOKUP(C227,[1]免保教费!$C$9:$C$268,[1]免保教费!$Q$9:$Q$268,0,1)</f>
        <v>0.71</v>
      </c>
      <c r="V227" s="1">
        <f t="shared" si="15"/>
        <v>10840</v>
      </c>
      <c r="W227" s="1">
        <f t="shared" si="16"/>
        <v>0</v>
      </c>
    </row>
    <row r="228" s="1" customFormat="1" spans="1:23">
      <c r="A228" s="20">
        <v>222</v>
      </c>
      <c r="B228" s="34"/>
      <c r="C228" s="25" t="s">
        <v>277</v>
      </c>
      <c r="D228" s="25" t="s">
        <v>49</v>
      </c>
      <c r="E228" s="25" t="s">
        <v>40</v>
      </c>
      <c r="F228" s="25">
        <v>1485</v>
      </c>
      <c r="G228" s="23">
        <v>90</v>
      </c>
      <c r="H228" s="26">
        <v>133650</v>
      </c>
      <c r="I228" s="26">
        <v>133650</v>
      </c>
      <c r="J228" s="27"/>
      <c r="K228" s="27"/>
      <c r="L228" s="26">
        <v>0</v>
      </c>
      <c r="M228" s="24">
        <f t="shared" si="13"/>
        <v>93300</v>
      </c>
      <c r="N228" s="24">
        <v>72100</v>
      </c>
      <c r="O228" s="24">
        <v>21200</v>
      </c>
      <c r="P228" s="23">
        <f t="shared" si="14"/>
        <v>40350</v>
      </c>
      <c r="Q228" s="23"/>
      <c r="R228" s="23">
        <v>26700</v>
      </c>
      <c r="S228" s="23">
        <v>13650</v>
      </c>
      <c r="T228" s="31"/>
      <c r="U228" s="1">
        <f>_xlfn.XLOOKUP(C228,[1]免保教费!$C$9:$C$268,[1]免保教费!$Q$9:$Q$268,0,1)</f>
        <v>2.67</v>
      </c>
      <c r="V228" s="1">
        <f t="shared" si="15"/>
        <v>40350</v>
      </c>
      <c r="W228" s="1">
        <f t="shared" si="16"/>
        <v>0</v>
      </c>
    </row>
    <row r="229" s="1" customFormat="1" spans="1:23">
      <c r="A229" s="20">
        <v>223</v>
      </c>
      <c r="B229" s="34"/>
      <c r="C229" s="25" t="s">
        <v>278</v>
      </c>
      <c r="D229" s="25" t="s">
        <v>49</v>
      </c>
      <c r="E229" s="25" t="s">
        <v>40</v>
      </c>
      <c r="F229" s="25">
        <v>1485</v>
      </c>
      <c r="G229" s="23">
        <v>43</v>
      </c>
      <c r="H229" s="26">
        <v>63855</v>
      </c>
      <c r="I229" s="26">
        <v>63855</v>
      </c>
      <c r="J229" s="27"/>
      <c r="K229" s="27"/>
      <c r="L229" s="26">
        <v>0</v>
      </c>
      <c r="M229" s="24">
        <f t="shared" si="13"/>
        <v>44500</v>
      </c>
      <c r="N229" s="24">
        <v>34400</v>
      </c>
      <c r="O229" s="24">
        <v>10100</v>
      </c>
      <c r="P229" s="23">
        <f t="shared" si="14"/>
        <v>19355</v>
      </c>
      <c r="Q229" s="23"/>
      <c r="R229" s="23">
        <v>12800</v>
      </c>
      <c r="S229" s="23">
        <v>6555</v>
      </c>
      <c r="T229" s="31"/>
      <c r="U229" s="1">
        <f>_xlfn.XLOOKUP(C229,[1]免保教费!$C$9:$C$268,[1]免保教费!$Q$9:$Q$268,0,1)</f>
        <v>1.28</v>
      </c>
      <c r="V229" s="1">
        <f t="shared" si="15"/>
        <v>19355</v>
      </c>
      <c r="W229" s="1">
        <f t="shared" si="16"/>
        <v>0</v>
      </c>
    </row>
    <row r="230" s="1" customFormat="1" spans="1:23">
      <c r="A230" s="20">
        <v>224</v>
      </c>
      <c r="B230" s="34"/>
      <c r="C230" s="25" t="s">
        <v>279</v>
      </c>
      <c r="D230" s="25" t="s">
        <v>49</v>
      </c>
      <c r="E230" s="25" t="s">
        <v>33</v>
      </c>
      <c r="F230" s="25">
        <v>1260</v>
      </c>
      <c r="G230" s="23">
        <v>30</v>
      </c>
      <c r="H230" s="26">
        <v>37800</v>
      </c>
      <c r="I230" s="26">
        <v>37800</v>
      </c>
      <c r="J230" s="26">
        <v>0</v>
      </c>
      <c r="K230" s="27"/>
      <c r="L230" s="27"/>
      <c r="M230" s="24">
        <f t="shared" si="13"/>
        <v>26400</v>
      </c>
      <c r="N230" s="24">
        <v>20400</v>
      </c>
      <c r="O230" s="24">
        <v>6000</v>
      </c>
      <c r="P230" s="23">
        <f t="shared" si="14"/>
        <v>11400</v>
      </c>
      <c r="Q230" s="23"/>
      <c r="R230" s="23">
        <v>7600</v>
      </c>
      <c r="S230" s="23">
        <v>3800</v>
      </c>
      <c r="T230" s="31"/>
      <c r="U230" s="1">
        <f>_xlfn.XLOOKUP(C230,[1]免保教费!$C$9:$C$268,[1]免保教费!$Q$9:$Q$268,0,1)</f>
        <v>0.76</v>
      </c>
      <c r="V230" s="1">
        <f t="shared" si="15"/>
        <v>11400</v>
      </c>
      <c r="W230" s="1">
        <f t="shared" si="16"/>
        <v>0</v>
      </c>
    </row>
    <row r="231" s="1" customFormat="1" spans="1:23">
      <c r="A231" s="20">
        <v>225</v>
      </c>
      <c r="B231" s="34"/>
      <c r="C231" s="25" t="s">
        <v>280</v>
      </c>
      <c r="D231" s="25" t="s">
        <v>42</v>
      </c>
      <c r="E231" s="25" t="s">
        <v>33</v>
      </c>
      <c r="F231" s="25">
        <v>1260</v>
      </c>
      <c r="G231" s="23">
        <v>61</v>
      </c>
      <c r="H231" s="26">
        <v>76860</v>
      </c>
      <c r="I231" s="26">
        <v>76860</v>
      </c>
      <c r="J231" s="26">
        <v>0</v>
      </c>
      <c r="K231" s="27"/>
      <c r="L231" s="27"/>
      <c r="M231" s="24">
        <f t="shared" si="13"/>
        <v>53600</v>
      </c>
      <c r="N231" s="24">
        <v>41400</v>
      </c>
      <c r="O231" s="24">
        <v>12200</v>
      </c>
      <c r="P231" s="23">
        <f t="shared" si="14"/>
        <v>23260</v>
      </c>
      <c r="Q231" s="23"/>
      <c r="R231" s="23">
        <v>15400</v>
      </c>
      <c r="S231" s="23">
        <v>7860</v>
      </c>
      <c r="T231" s="31"/>
      <c r="U231" s="1">
        <f>_xlfn.XLOOKUP(C231,[1]免保教费!$C$9:$C$268,[1]免保教费!$Q$9:$Q$268,0,1)</f>
        <v>1.54</v>
      </c>
      <c r="V231" s="1">
        <f t="shared" si="15"/>
        <v>23260</v>
      </c>
      <c r="W231" s="1">
        <f t="shared" si="16"/>
        <v>0</v>
      </c>
    </row>
    <row r="232" s="1" customFormat="1" spans="1:23">
      <c r="A232" s="20">
        <v>226</v>
      </c>
      <c r="B232" s="34"/>
      <c r="C232" s="25" t="s">
        <v>281</v>
      </c>
      <c r="D232" s="25" t="s">
        <v>42</v>
      </c>
      <c r="E232" s="25" t="s">
        <v>33</v>
      </c>
      <c r="F232" s="25">
        <v>1260</v>
      </c>
      <c r="G232" s="23">
        <v>82</v>
      </c>
      <c r="H232" s="26">
        <v>102240</v>
      </c>
      <c r="I232" s="26">
        <v>98280</v>
      </c>
      <c r="J232" s="26">
        <v>3960</v>
      </c>
      <c r="K232" s="27"/>
      <c r="L232" s="27"/>
      <c r="M232" s="24">
        <f t="shared" si="13"/>
        <v>71300</v>
      </c>
      <c r="N232" s="24">
        <v>55100</v>
      </c>
      <c r="O232" s="24">
        <v>16200</v>
      </c>
      <c r="P232" s="23">
        <f t="shared" si="14"/>
        <v>30940</v>
      </c>
      <c r="Q232" s="23"/>
      <c r="R232" s="23">
        <v>20400</v>
      </c>
      <c r="S232" s="23">
        <v>10540</v>
      </c>
      <c r="T232" s="31"/>
      <c r="U232" s="1">
        <f>_xlfn.XLOOKUP(C232,[1]免保教费!$C$9:$C$268,[1]免保教费!$Q$9:$Q$268,0,1)</f>
        <v>2.04</v>
      </c>
      <c r="V232" s="1">
        <f t="shared" si="15"/>
        <v>30940</v>
      </c>
      <c r="W232" s="1">
        <f t="shared" si="16"/>
        <v>0</v>
      </c>
    </row>
    <row r="233" s="1" customFormat="1" ht="21.6" spans="1:23">
      <c r="A233" s="20">
        <v>227</v>
      </c>
      <c r="B233" s="34"/>
      <c r="C233" s="25" t="s">
        <v>282</v>
      </c>
      <c r="D233" s="25" t="s">
        <v>49</v>
      </c>
      <c r="E233" s="25" t="s">
        <v>33</v>
      </c>
      <c r="F233" s="25">
        <v>1260</v>
      </c>
      <c r="G233" s="23">
        <v>86</v>
      </c>
      <c r="H233" s="26">
        <v>108360</v>
      </c>
      <c r="I233" s="26">
        <v>108360</v>
      </c>
      <c r="J233" s="26">
        <v>0</v>
      </c>
      <c r="K233" s="27"/>
      <c r="L233" s="27"/>
      <c r="M233" s="24">
        <f t="shared" si="13"/>
        <v>75500</v>
      </c>
      <c r="N233" s="24">
        <v>58400</v>
      </c>
      <c r="O233" s="24">
        <v>17100</v>
      </c>
      <c r="P233" s="23">
        <f t="shared" si="14"/>
        <v>32860</v>
      </c>
      <c r="Q233" s="23"/>
      <c r="R233" s="23">
        <v>21700</v>
      </c>
      <c r="S233" s="23">
        <v>11160</v>
      </c>
      <c r="T233" s="31"/>
      <c r="U233" s="1">
        <f>_xlfn.XLOOKUP(C233,[1]免保教费!$C$9:$C$268,[1]免保教费!$Q$9:$Q$268,0,1)</f>
        <v>2.17</v>
      </c>
      <c r="V233" s="1">
        <f t="shared" si="15"/>
        <v>32860</v>
      </c>
      <c r="W233" s="1">
        <f t="shared" si="16"/>
        <v>0</v>
      </c>
    </row>
    <row r="234" s="1" customFormat="1" spans="1:23">
      <c r="A234" s="20">
        <v>228</v>
      </c>
      <c r="B234" s="34"/>
      <c r="C234" s="25" t="s">
        <v>283</v>
      </c>
      <c r="D234" s="25" t="s">
        <v>42</v>
      </c>
      <c r="E234" s="25" t="s">
        <v>33</v>
      </c>
      <c r="F234" s="25">
        <v>1260</v>
      </c>
      <c r="G234" s="23">
        <v>39</v>
      </c>
      <c r="H234" s="26">
        <v>49140</v>
      </c>
      <c r="I234" s="26">
        <v>49140</v>
      </c>
      <c r="J234" s="26">
        <v>0</v>
      </c>
      <c r="K234" s="27"/>
      <c r="L234" s="27"/>
      <c r="M234" s="24">
        <f t="shared" si="13"/>
        <v>34300</v>
      </c>
      <c r="N234" s="24">
        <v>26500</v>
      </c>
      <c r="O234" s="24">
        <v>7800</v>
      </c>
      <c r="P234" s="23">
        <f t="shared" si="14"/>
        <v>14840</v>
      </c>
      <c r="Q234" s="23"/>
      <c r="R234" s="23">
        <v>9800</v>
      </c>
      <c r="S234" s="23">
        <v>5040</v>
      </c>
      <c r="T234" s="31"/>
      <c r="U234" s="1">
        <f>_xlfn.XLOOKUP(C234,[1]免保教费!$C$9:$C$268,[1]免保教费!$Q$9:$Q$268,0,1)</f>
        <v>0.98</v>
      </c>
      <c r="V234" s="1">
        <f t="shared" si="15"/>
        <v>14840</v>
      </c>
      <c r="W234" s="1">
        <f t="shared" si="16"/>
        <v>0</v>
      </c>
    </row>
    <row r="235" s="1" customFormat="1" spans="1:23">
      <c r="A235" s="20">
        <v>229</v>
      </c>
      <c r="B235" s="34"/>
      <c r="C235" s="25" t="s">
        <v>284</v>
      </c>
      <c r="D235" s="25" t="s">
        <v>49</v>
      </c>
      <c r="E235" s="25" t="s">
        <v>33</v>
      </c>
      <c r="F235" s="25">
        <v>1260</v>
      </c>
      <c r="G235" s="23">
        <v>65</v>
      </c>
      <c r="H235" s="26">
        <v>81900</v>
      </c>
      <c r="I235" s="26">
        <v>81900</v>
      </c>
      <c r="J235" s="26">
        <v>0</v>
      </c>
      <c r="K235" s="27"/>
      <c r="L235" s="27"/>
      <c r="M235" s="24">
        <f t="shared" si="13"/>
        <v>57200</v>
      </c>
      <c r="N235" s="24">
        <v>44200</v>
      </c>
      <c r="O235" s="24">
        <v>13000</v>
      </c>
      <c r="P235" s="23">
        <f t="shared" si="14"/>
        <v>24700</v>
      </c>
      <c r="Q235" s="23"/>
      <c r="R235" s="23">
        <v>16400</v>
      </c>
      <c r="S235" s="23">
        <v>8300</v>
      </c>
      <c r="T235" s="31"/>
      <c r="U235" s="1">
        <f>_xlfn.XLOOKUP(C235,[1]免保教费!$C$9:$C$268,[1]免保教费!$Q$9:$Q$268,0,1)</f>
        <v>1.64</v>
      </c>
      <c r="V235" s="1">
        <f t="shared" si="15"/>
        <v>24700</v>
      </c>
      <c r="W235" s="1">
        <f t="shared" si="16"/>
        <v>0</v>
      </c>
    </row>
    <row r="236" s="1" customFormat="1" spans="1:23">
      <c r="A236" s="20">
        <v>230</v>
      </c>
      <c r="B236" s="34"/>
      <c r="C236" s="25" t="s">
        <v>285</v>
      </c>
      <c r="D236" s="25" t="s">
        <v>42</v>
      </c>
      <c r="E236" s="25" t="s">
        <v>33</v>
      </c>
      <c r="F236" s="25">
        <v>1260</v>
      </c>
      <c r="G236" s="23">
        <v>146</v>
      </c>
      <c r="H236" s="26">
        <v>183960</v>
      </c>
      <c r="I236" s="26">
        <v>183960</v>
      </c>
      <c r="J236" s="26">
        <v>0</v>
      </c>
      <c r="K236" s="27"/>
      <c r="L236" s="27"/>
      <c r="M236" s="24">
        <f t="shared" si="13"/>
        <v>128300</v>
      </c>
      <c r="N236" s="24">
        <v>99200</v>
      </c>
      <c r="O236" s="24">
        <v>29100</v>
      </c>
      <c r="P236" s="23">
        <f t="shared" si="14"/>
        <v>55660</v>
      </c>
      <c r="Q236" s="23"/>
      <c r="R236" s="23">
        <v>36800</v>
      </c>
      <c r="S236" s="23">
        <v>18860</v>
      </c>
      <c r="T236" s="31"/>
      <c r="U236" s="1">
        <f>_xlfn.XLOOKUP(C236,[1]免保教费!$C$9:$C$268,[1]免保教费!$Q$9:$Q$268,0,1)</f>
        <v>3.68</v>
      </c>
      <c r="V236" s="1">
        <f t="shared" si="15"/>
        <v>55660</v>
      </c>
      <c r="W236" s="1">
        <f t="shared" si="16"/>
        <v>0</v>
      </c>
    </row>
    <row r="237" s="1" customFormat="1" spans="1:23">
      <c r="A237" s="20">
        <v>231</v>
      </c>
      <c r="B237" s="34"/>
      <c r="C237" s="25" t="s">
        <v>286</v>
      </c>
      <c r="D237" s="25" t="s">
        <v>42</v>
      </c>
      <c r="E237" s="25" t="s">
        <v>33</v>
      </c>
      <c r="F237" s="25">
        <v>1260</v>
      </c>
      <c r="G237" s="23">
        <v>41</v>
      </c>
      <c r="H237" s="26">
        <v>51660</v>
      </c>
      <c r="I237" s="26">
        <v>51660</v>
      </c>
      <c r="J237" s="26">
        <v>0</v>
      </c>
      <c r="K237" s="27"/>
      <c r="L237" s="27"/>
      <c r="M237" s="24">
        <f t="shared" si="13"/>
        <v>36100</v>
      </c>
      <c r="N237" s="24">
        <v>27900</v>
      </c>
      <c r="O237" s="24">
        <v>8200</v>
      </c>
      <c r="P237" s="23">
        <f t="shared" si="14"/>
        <v>15560</v>
      </c>
      <c r="Q237" s="23"/>
      <c r="R237" s="23">
        <v>10300</v>
      </c>
      <c r="S237" s="23">
        <v>5260</v>
      </c>
      <c r="T237" s="31"/>
      <c r="U237" s="1">
        <f>_xlfn.XLOOKUP(C237,[1]免保教费!$C$9:$C$268,[1]免保教费!$Q$9:$Q$268,0,1)</f>
        <v>1.03</v>
      </c>
      <c r="V237" s="1">
        <f t="shared" si="15"/>
        <v>15560</v>
      </c>
      <c r="W237" s="1">
        <f t="shared" si="16"/>
        <v>0</v>
      </c>
    </row>
    <row r="238" s="1" customFormat="1" spans="1:23">
      <c r="A238" s="20">
        <v>232</v>
      </c>
      <c r="B238" s="34"/>
      <c r="C238" s="25" t="s">
        <v>287</v>
      </c>
      <c r="D238" s="25" t="s">
        <v>49</v>
      </c>
      <c r="E238" s="25" t="s">
        <v>33</v>
      </c>
      <c r="F238" s="25">
        <v>1260</v>
      </c>
      <c r="G238" s="23">
        <v>35</v>
      </c>
      <c r="H238" s="26">
        <v>44100</v>
      </c>
      <c r="I238" s="26">
        <v>44100</v>
      </c>
      <c r="J238" s="26">
        <v>0</v>
      </c>
      <c r="K238" s="27"/>
      <c r="L238" s="27"/>
      <c r="M238" s="24">
        <f t="shared" si="13"/>
        <v>30600</v>
      </c>
      <c r="N238" s="24">
        <v>23800</v>
      </c>
      <c r="O238" s="24">
        <v>6800</v>
      </c>
      <c r="P238" s="23">
        <f t="shared" si="14"/>
        <v>13500</v>
      </c>
      <c r="Q238" s="23"/>
      <c r="R238" s="23">
        <v>8800</v>
      </c>
      <c r="S238" s="23">
        <v>4700</v>
      </c>
      <c r="T238" s="31"/>
      <c r="U238" s="1">
        <f>_xlfn.XLOOKUP(C238,[1]免保教费!$C$9:$C$268,[1]免保教费!$Q$9:$Q$268,0,1)</f>
        <v>0.88</v>
      </c>
      <c r="V238" s="1">
        <f t="shared" si="15"/>
        <v>13500</v>
      </c>
      <c r="W238" s="1">
        <f t="shared" si="16"/>
        <v>0</v>
      </c>
    </row>
    <row r="239" s="1" customFormat="1" spans="1:23">
      <c r="A239" s="20">
        <v>233</v>
      </c>
      <c r="B239" s="34"/>
      <c r="C239" s="25" t="s">
        <v>288</v>
      </c>
      <c r="D239" s="25" t="s">
        <v>22</v>
      </c>
      <c r="E239" s="25" t="s">
        <v>40</v>
      </c>
      <c r="F239" s="25">
        <v>1485</v>
      </c>
      <c r="G239" s="23">
        <v>222</v>
      </c>
      <c r="H239" s="26">
        <v>270450</v>
      </c>
      <c r="I239" s="26">
        <v>56430</v>
      </c>
      <c r="J239" s="26">
        <v>65340</v>
      </c>
      <c r="K239" s="27"/>
      <c r="L239" s="26">
        <v>148680</v>
      </c>
      <c r="M239" s="24">
        <f t="shared" si="13"/>
        <v>188600</v>
      </c>
      <c r="N239" s="24">
        <v>145800</v>
      </c>
      <c r="O239" s="24">
        <v>42800</v>
      </c>
      <c r="P239" s="23">
        <f t="shared" si="14"/>
        <v>81850</v>
      </c>
      <c r="Q239" s="23">
        <v>54100</v>
      </c>
      <c r="R239" s="23"/>
      <c r="S239" s="23">
        <v>27750</v>
      </c>
      <c r="T239" s="31"/>
      <c r="U239" s="1">
        <f>_xlfn.XLOOKUP(C239,[1]免保教费!$C$9:$C$268,[1]免保教费!$Q$9:$Q$268,0,1)</f>
        <v>5.41</v>
      </c>
      <c r="V239" s="1">
        <f t="shared" si="15"/>
        <v>81850</v>
      </c>
      <c r="W239" s="1">
        <f t="shared" si="16"/>
        <v>0</v>
      </c>
    </row>
    <row r="240" s="1" customFormat="1" spans="1:23">
      <c r="A240" s="20">
        <v>234</v>
      </c>
      <c r="B240" s="34"/>
      <c r="C240" s="25" t="s">
        <v>289</v>
      </c>
      <c r="D240" s="25" t="s">
        <v>42</v>
      </c>
      <c r="E240" s="25" t="s">
        <v>33</v>
      </c>
      <c r="F240" s="25">
        <v>1260</v>
      </c>
      <c r="G240" s="23">
        <v>22</v>
      </c>
      <c r="H240" s="26">
        <v>27720</v>
      </c>
      <c r="I240" s="26">
        <v>27720</v>
      </c>
      <c r="J240" s="26">
        <v>0</v>
      </c>
      <c r="K240" s="27"/>
      <c r="L240" s="27"/>
      <c r="M240" s="24">
        <f t="shared" si="13"/>
        <v>19300</v>
      </c>
      <c r="N240" s="24">
        <v>14900</v>
      </c>
      <c r="O240" s="24">
        <v>4400</v>
      </c>
      <c r="P240" s="23">
        <f t="shared" si="14"/>
        <v>8420</v>
      </c>
      <c r="Q240" s="23"/>
      <c r="R240" s="23">
        <v>5500</v>
      </c>
      <c r="S240" s="23">
        <v>2920</v>
      </c>
      <c r="T240" s="31"/>
      <c r="U240" s="1">
        <f>_xlfn.XLOOKUP(C240,[1]免保教费!$C$9:$C$268,[1]免保教费!$Q$9:$Q$268,0,1)</f>
        <v>0.55</v>
      </c>
      <c r="V240" s="1">
        <f t="shared" si="15"/>
        <v>8420</v>
      </c>
      <c r="W240" s="1">
        <f t="shared" si="16"/>
        <v>0</v>
      </c>
    </row>
    <row r="241" s="1" customFormat="1" spans="1:23">
      <c r="A241" s="20">
        <v>235</v>
      </c>
      <c r="B241" s="34"/>
      <c r="C241" s="25" t="s">
        <v>290</v>
      </c>
      <c r="D241" s="25" t="s">
        <v>22</v>
      </c>
      <c r="E241" s="25" t="s">
        <v>40</v>
      </c>
      <c r="F241" s="25">
        <v>1485</v>
      </c>
      <c r="G241" s="23">
        <v>276</v>
      </c>
      <c r="H241" s="26">
        <v>373320</v>
      </c>
      <c r="I241" s="26">
        <v>172260</v>
      </c>
      <c r="J241" s="26">
        <v>1980</v>
      </c>
      <c r="K241" s="27"/>
      <c r="L241" s="26">
        <v>199080</v>
      </c>
      <c r="M241" s="24">
        <f t="shared" si="13"/>
        <v>260400</v>
      </c>
      <c r="N241" s="24">
        <v>201300</v>
      </c>
      <c r="O241" s="24">
        <v>59100</v>
      </c>
      <c r="P241" s="23">
        <f t="shared" si="14"/>
        <v>112920</v>
      </c>
      <c r="Q241" s="23">
        <v>74700</v>
      </c>
      <c r="R241" s="23"/>
      <c r="S241" s="23">
        <v>38220</v>
      </c>
      <c r="T241" s="31"/>
      <c r="U241" s="1">
        <f>_xlfn.XLOOKUP(C241,[1]免保教费!$C$9:$C$268,[1]免保教费!$Q$9:$Q$268,0,1)</f>
        <v>7.47</v>
      </c>
      <c r="V241" s="1">
        <f t="shared" si="15"/>
        <v>112920</v>
      </c>
      <c r="W241" s="1">
        <f t="shared" si="16"/>
        <v>0</v>
      </c>
    </row>
    <row r="242" s="1" customFormat="1" spans="1:23">
      <c r="A242" s="20">
        <v>236</v>
      </c>
      <c r="B242" s="34"/>
      <c r="C242" s="25" t="s">
        <v>291</v>
      </c>
      <c r="D242" s="25" t="s">
        <v>22</v>
      </c>
      <c r="E242" s="25" t="s">
        <v>33</v>
      </c>
      <c r="F242" s="25">
        <v>990</v>
      </c>
      <c r="G242" s="23">
        <v>26</v>
      </c>
      <c r="H242" s="26">
        <v>25740</v>
      </c>
      <c r="I242" s="26">
        <v>0</v>
      </c>
      <c r="J242" s="26">
        <v>25740</v>
      </c>
      <c r="K242" s="27"/>
      <c r="L242" s="27"/>
      <c r="M242" s="24">
        <f t="shared" si="13"/>
        <v>18000</v>
      </c>
      <c r="N242" s="24">
        <v>13900</v>
      </c>
      <c r="O242" s="24">
        <v>4100</v>
      </c>
      <c r="P242" s="23">
        <f t="shared" si="14"/>
        <v>7740</v>
      </c>
      <c r="Q242" s="23">
        <v>5100</v>
      </c>
      <c r="R242" s="23"/>
      <c r="S242" s="23">
        <v>2640</v>
      </c>
      <c r="T242" s="31"/>
      <c r="U242" s="1">
        <f>_xlfn.XLOOKUP(C242,[1]免保教费!$C$9:$C$268,[1]免保教费!$Q$9:$Q$268,0,1)</f>
        <v>0.51</v>
      </c>
      <c r="V242" s="1">
        <f t="shared" si="15"/>
        <v>7740</v>
      </c>
      <c r="W242" s="1">
        <f t="shared" si="16"/>
        <v>0</v>
      </c>
    </row>
    <row r="243" s="1" customFormat="1" spans="1:23">
      <c r="A243" s="20">
        <v>237</v>
      </c>
      <c r="B243" s="34"/>
      <c r="C243" s="25" t="s">
        <v>292</v>
      </c>
      <c r="D243" s="25" t="s">
        <v>22</v>
      </c>
      <c r="E243" s="25" t="s">
        <v>33</v>
      </c>
      <c r="F243" s="25">
        <v>1260</v>
      </c>
      <c r="G243" s="23">
        <v>41</v>
      </c>
      <c r="H243" s="26">
        <v>51660</v>
      </c>
      <c r="I243" s="26">
        <v>51660</v>
      </c>
      <c r="J243" s="26">
        <v>0</v>
      </c>
      <c r="K243" s="27"/>
      <c r="L243" s="27"/>
      <c r="M243" s="24">
        <f t="shared" si="13"/>
        <v>36100</v>
      </c>
      <c r="N243" s="24">
        <v>27900</v>
      </c>
      <c r="O243" s="24">
        <v>8200</v>
      </c>
      <c r="P243" s="23">
        <f t="shared" si="14"/>
        <v>15560</v>
      </c>
      <c r="Q243" s="23">
        <v>10300</v>
      </c>
      <c r="R243" s="23"/>
      <c r="S243" s="23">
        <v>5260</v>
      </c>
      <c r="T243" s="31"/>
      <c r="U243" s="1">
        <f>_xlfn.XLOOKUP(C243,[1]免保教费!$C$9:$C$268,[1]免保教费!$Q$9:$Q$268,0,1)</f>
        <v>1.03</v>
      </c>
      <c r="V243" s="1">
        <f t="shared" si="15"/>
        <v>15560</v>
      </c>
      <c r="W243" s="1">
        <f t="shared" si="16"/>
        <v>0</v>
      </c>
    </row>
    <row r="244" s="1" customFormat="1" spans="1:23">
      <c r="A244" s="20">
        <v>238</v>
      </c>
      <c r="B244" s="34"/>
      <c r="C244" s="25" t="s">
        <v>293</v>
      </c>
      <c r="D244" s="25" t="s">
        <v>22</v>
      </c>
      <c r="E244" s="25" t="s">
        <v>33</v>
      </c>
      <c r="F244" s="25">
        <v>1260</v>
      </c>
      <c r="G244" s="23">
        <v>74</v>
      </c>
      <c r="H244" s="26">
        <v>93240</v>
      </c>
      <c r="I244" s="26">
        <v>93240</v>
      </c>
      <c r="J244" s="26">
        <v>0</v>
      </c>
      <c r="K244" s="27"/>
      <c r="L244" s="27"/>
      <c r="M244" s="24">
        <f t="shared" si="13"/>
        <v>65100</v>
      </c>
      <c r="N244" s="24">
        <v>50300</v>
      </c>
      <c r="O244" s="24">
        <v>14800</v>
      </c>
      <c r="P244" s="23">
        <f t="shared" si="14"/>
        <v>28140</v>
      </c>
      <c r="Q244" s="23">
        <v>18600</v>
      </c>
      <c r="R244" s="23"/>
      <c r="S244" s="23">
        <v>9540</v>
      </c>
      <c r="T244" s="31"/>
      <c r="U244" s="1">
        <f>_xlfn.XLOOKUP(C244,[1]免保教费!$C$9:$C$268,[1]免保教费!$Q$9:$Q$268,0,1)</f>
        <v>1.86</v>
      </c>
      <c r="V244" s="1">
        <f t="shared" si="15"/>
        <v>28140</v>
      </c>
      <c r="W244" s="1">
        <f t="shared" si="16"/>
        <v>0</v>
      </c>
    </row>
    <row r="245" s="1" customFormat="1" spans="1:23">
      <c r="A245" s="20">
        <v>240</v>
      </c>
      <c r="B245" s="33" t="s">
        <v>294</v>
      </c>
      <c r="C245" s="25" t="s">
        <v>295</v>
      </c>
      <c r="D245" s="25" t="s">
        <v>45</v>
      </c>
      <c r="E245" s="25" t="s">
        <v>33</v>
      </c>
      <c r="F245" s="25">
        <v>1260</v>
      </c>
      <c r="G245" s="23">
        <v>148</v>
      </c>
      <c r="H245" s="26">
        <v>185670</v>
      </c>
      <c r="I245" s="26">
        <v>182700</v>
      </c>
      <c r="J245" s="26">
        <v>2970</v>
      </c>
      <c r="K245" s="27"/>
      <c r="L245" s="27"/>
      <c r="M245" s="24">
        <f t="shared" si="13"/>
        <v>129700</v>
      </c>
      <c r="N245" s="24">
        <v>100100</v>
      </c>
      <c r="O245" s="24">
        <v>29600</v>
      </c>
      <c r="P245" s="23">
        <f t="shared" si="14"/>
        <v>55970</v>
      </c>
      <c r="Q245" s="23">
        <v>37100</v>
      </c>
      <c r="R245" s="23"/>
      <c r="S245" s="23">
        <v>18870</v>
      </c>
      <c r="T245" s="29" t="s">
        <v>294</v>
      </c>
      <c r="U245" s="1">
        <f>_xlfn.XLOOKUP(C245,[1]免保教费!$C$9:$C$268,[1]免保教费!$Q$9:$Q$268,0,1)</f>
        <v>3.71</v>
      </c>
      <c r="V245" s="1">
        <f t="shared" si="15"/>
        <v>55970</v>
      </c>
      <c r="W245" s="1">
        <f t="shared" si="16"/>
        <v>0</v>
      </c>
    </row>
    <row r="246" s="1" customFormat="1" spans="1:23">
      <c r="A246" s="20">
        <v>241</v>
      </c>
      <c r="B246" s="34"/>
      <c r="C246" s="25" t="s">
        <v>296</v>
      </c>
      <c r="D246" s="25" t="s">
        <v>42</v>
      </c>
      <c r="E246" s="25" t="s">
        <v>40</v>
      </c>
      <c r="F246" s="25">
        <v>1485</v>
      </c>
      <c r="G246" s="23">
        <v>156</v>
      </c>
      <c r="H246" s="26">
        <v>231660</v>
      </c>
      <c r="I246" s="26">
        <v>231660</v>
      </c>
      <c r="J246" s="27"/>
      <c r="K246" s="27"/>
      <c r="L246" s="26">
        <v>0</v>
      </c>
      <c r="M246" s="24">
        <f t="shared" si="13"/>
        <v>161600</v>
      </c>
      <c r="N246" s="24">
        <v>124900</v>
      </c>
      <c r="O246" s="24">
        <v>36700</v>
      </c>
      <c r="P246" s="23">
        <f t="shared" si="14"/>
        <v>70060</v>
      </c>
      <c r="Q246" s="23"/>
      <c r="R246" s="23">
        <v>46300</v>
      </c>
      <c r="S246" s="23">
        <v>23760</v>
      </c>
      <c r="T246" s="31"/>
      <c r="U246" s="1">
        <f>_xlfn.XLOOKUP(C246,[1]免保教费!$C$9:$C$268,[1]免保教费!$Q$9:$Q$268,0,1)</f>
        <v>4.63</v>
      </c>
      <c r="V246" s="1">
        <f t="shared" si="15"/>
        <v>70060</v>
      </c>
      <c r="W246" s="1">
        <f t="shared" si="16"/>
        <v>0</v>
      </c>
    </row>
    <row r="247" s="1" customFormat="1" spans="1:23">
      <c r="A247" s="20">
        <v>242</v>
      </c>
      <c r="B247" s="34"/>
      <c r="C247" s="25" t="s">
        <v>297</v>
      </c>
      <c r="D247" s="25" t="s">
        <v>45</v>
      </c>
      <c r="E247" s="25" t="s">
        <v>33</v>
      </c>
      <c r="F247" s="25">
        <v>1260</v>
      </c>
      <c r="G247" s="23">
        <v>56</v>
      </c>
      <c r="H247" s="26">
        <v>69480</v>
      </c>
      <c r="I247" s="26">
        <v>65520</v>
      </c>
      <c r="J247" s="26">
        <v>3960</v>
      </c>
      <c r="K247" s="27"/>
      <c r="L247" s="27"/>
      <c r="M247" s="24">
        <f t="shared" si="13"/>
        <v>48500</v>
      </c>
      <c r="N247" s="24">
        <v>37500</v>
      </c>
      <c r="O247" s="24">
        <v>11000</v>
      </c>
      <c r="P247" s="23">
        <f t="shared" si="14"/>
        <v>20980</v>
      </c>
      <c r="Q247" s="23">
        <v>13900</v>
      </c>
      <c r="R247" s="23"/>
      <c r="S247" s="23">
        <v>7080</v>
      </c>
      <c r="T247" s="31"/>
      <c r="U247" s="1">
        <f>_xlfn.XLOOKUP(C247,[1]免保教费!$C$9:$C$268,[1]免保教费!$Q$9:$Q$268,0,1)</f>
        <v>1.39</v>
      </c>
      <c r="V247" s="1">
        <f t="shared" si="15"/>
        <v>20980</v>
      </c>
      <c r="W247" s="1">
        <f t="shared" si="16"/>
        <v>0</v>
      </c>
    </row>
    <row r="248" s="1" customFormat="1" spans="1:23">
      <c r="A248" s="20">
        <v>243</v>
      </c>
      <c r="B248" s="34"/>
      <c r="C248" s="25" t="s">
        <v>298</v>
      </c>
      <c r="D248" s="25" t="s">
        <v>22</v>
      </c>
      <c r="E248" s="25" t="s">
        <v>40</v>
      </c>
      <c r="F248" s="25">
        <v>1485</v>
      </c>
      <c r="G248" s="23">
        <v>77</v>
      </c>
      <c r="H248" s="26">
        <v>109890</v>
      </c>
      <c r="I248" s="26">
        <v>100980</v>
      </c>
      <c r="J248" s="26">
        <v>8910</v>
      </c>
      <c r="K248" s="27"/>
      <c r="L248" s="26">
        <v>0</v>
      </c>
      <c r="M248" s="24">
        <f t="shared" si="13"/>
        <v>77000</v>
      </c>
      <c r="N248" s="24">
        <v>59200</v>
      </c>
      <c r="O248" s="24">
        <v>17800</v>
      </c>
      <c r="P248" s="23">
        <f t="shared" si="14"/>
        <v>32890</v>
      </c>
      <c r="Q248" s="23">
        <v>22000</v>
      </c>
      <c r="R248" s="23"/>
      <c r="S248" s="23">
        <v>10890</v>
      </c>
      <c r="T248" s="31"/>
      <c r="U248" s="1">
        <f>_xlfn.XLOOKUP(C248,[1]免保教费!$C$9:$C$268,[1]免保教费!$Q$9:$Q$268,0,1)</f>
        <v>2.2</v>
      </c>
      <c r="V248" s="1">
        <f t="shared" si="15"/>
        <v>32890</v>
      </c>
      <c r="W248" s="1">
        <f t="shared" si="16"/>
        <v>0</v>
      </c>
    </row>
    <row r="249" s="1" customFormat="1" spans="1:23">
      <c r="A249" s="20">
        <v>244</v>
      </c>
      <c r="B249" s="34"/>
      <c r="C249" s="25" t="s">
        <v>299</v>
      </c>
      <c r="D249" s="25" t="s">
        <v>42</v>
      </c>
      <c r="E249" s="25" t="s">
        <v>33</v>
      </c>
      <c r="F249" s="25">
        <v>1260</v>
      </c>
      <c r="G249" s="23">
        <v>58</v>
      </c>
      <c r="H249" s="26">
        <v>73080</v>
      </c>
      <c r="I249" s="26">
        <v>73080</v>
      </c>
      <c r="J249" s="26">
        <v>0</v>
      </c>
      <c r="K249" s="27"/>
      <c r="L249" s="27"/>
      <c r="M249" s="24">
        <f t="shared" si="13"/>
        <v>51000</v>
      </c>
      <c r="N249" s="24">
        <v>39400</v>
      </c>
      <c r="O249" s="24">
        <v>11600</v>
      </c>
      <c r="P249" s="23">
        <f t="shared" si="14"/>
        <v>22080</v>
      </c>
      <c r="Q249" s="23"/>
      <c r="R249" s="23">
        <v>14600</v>
      </c>
      <c r="S249" s="23">
        <v>7480</v>
      </c>
      <c r="T249" s="31"/>
      <c r="U249" s="1">
        <f>_xlfn.XLOOKUP(C249,[1]免保教费!$C$9:$C$268,[1]免保教费!$Q$9:$Q$268,0,1)</f>
        <v>1.46</v>
      </c>
      <c r="V249" s="1">
        <f t="shared" si="15"/>
        <v>22080</v>
      </c>
      <c r="W249" s="1">
        <f t="shared" si="16"/>
        <v>0</v>
      </c>
    </row>
    <row r="250" s="1" customFormat="1" spans="1:23">
      <c r="A250" s="20">
        <v>245</v>
      </c>
      <c r="B250" s="34"/>
      <c r="C250" s="25" t="s">
        <v>300</v>
      </c>
      <c r="D250" s="25" t="s">
        <v>42</v>
      </c>
      <c r="E250" s="25" t="s">
        <v>33</v>
      </c>
      <c r="F250" s="25">
        <v>1260</v>
      </c>
      <c r="G250" s="23">
        <v>25</v>
      </c>
      <c r="H250" s="26">
        <v>31500</v>
      </c>
      <c r="I250" s="26">
        <v>31500</v>
      </c>
      <c r="J250" s="26">
        <v>0</v>
      </c>
      <c r="K250" s="27"/>
      <c r="L250" s="27"/>
      <c r="M250" s="24">
        <f t="shared" si="13"/>
        <v>22200</v>
      </c>
      <c r="N250" s="24">
        <v>17000</v>
      </c>
      <c r="O250" s="24">
        <v>5200</v>
      </c>
      <c r="P250" s="23">
        <f t="shared" si="14"/>
        <v>9300</v>
      </c>
      <c r="Q250" s="23"/>
      <c r="R250" s="23">
        <v>6300</v>
      </c>
      <c r="S250" s="23">
        <v>3000</v>
      </c>
      <c r="T250" s="31"/>
      <c r="U250" s="1">
        <f>_xlfn.XLOOKUP(C250,[1]免保教费!$C$9:$C$268,[1]免保教费!$Q$9:$Q$268,0,1)</f>
        <v>0.63</v>
      </c>
      <c r="V250" s="1">
        <f t="shared" si="15"/>
        <v>9300</v>
      </c>
      <c r="W250" s="1">
        <f t="shared" si="16"/>
        <v>0</v>
      </c>
    </row>
    <row r="251" s="1" customFormat="1" spans="1:23">
      <c r="A251" s="20">
        <v>246</v>
      </c>
      <c r="B251" s="34"/>
      <c r="C251" s="25" t="s">
        <v>301</v>
      </c>
      <c r="D251" s="25" t="s">
        <v>42</v>
      </c>
      <c r="E251" s="25" t="s">
        <v>33</v>
      </c>
      <c r="F251" s="25">
        <v>1260</v>
      </c>
      <c r="G251" s="23">
        <v>24</v>
      </c>
      <c r="H251" s="26">
        <v>30240</v>
      </c>
      <c r="I251" s="26">
        <v>30240</v>
      </c>
      <c r="J251" s="26">
        <v>0</v>
      </c>
      <c r="K251" s="27"/>
      <c r="L251" s="27"/>
      <c r="M251" s="24">
        <f t="shared" si="13"/>
        <v>21100</v>
      </c>
      <c r="N251" s="24">
        <v>16300</v>
      </c>
      <c r="O251" s="24">
        <v>4800</v>
      </c>
      <c r="P251" s="23">
        <f t="shared" si="14"/>
        <v>9140</v>
      </c>
      <c r="Q251" s="23"/>
      <c r="R251" s="23">
        <v>6000</v>
      </c>
      <c r="S251" s="23">
        <v>3140</v>
      </c>
      <c r="T251" s="31"/>
      <c r="U251" s="1">
        <f>_xlfn.XLOOKUP(C251,[1]免保教费!$C$9:$C$268,[1]免保教费!$Q$9:$Q$268,0,1)</f>
        <v>0.6</v>
      </c>
      <c r="V251" s="1">
        <f t="shared" si="15"/>
        <v>9140</v>
      </c>
      <c r="W251" s="1">
        <f t="shared" si="16"/>
        <v>0</v>
      </c>
    </row>
    <row r="252" s="1" customFormat="1" spans="1:23">
      <c r="A252" s="20">
        <v>247</v>
      </c>
      <c r="B252" s="34"/>
      <c r="C252" s="25" t="s">
        <v>302</v>
      </c>
      <c r="D252" s="25" t="s">
        <v>42</v>
      </c>
      <c r="E252" s="25" t="s">
        <v>33</v>
      </c>
      <c r="F252" s="25">
        <v>1260</v>
      </c>
      <c r="G252" s="23">
        <v>64</v>
      </c>
      <c r="H252" s="26">
        <v>80640</v>
      </c>
      <c r="I252" s="26">
        <v>80640</v>
      </c>
      <c r="J252" s="26">
        <v>0</v>
      </c>
      <c r="K252" s="27"/>
      <c r="L252" s="27"/>
      <c r="M252" s="24">
        <f t="shared" si="13"/>
        <v>56300</v>
      </c>
      <c r="N252" s="24">
        <v>43500</v>
      </c>
      <c r="O252" s="24">
        <v>12800</v>
      </c>
      <c r="P252" s="23">
        <f t="shared" si="14"/>
        <v>24340</v>
      </c>
      <c r="Q252" s="23"/>
      <c r="R252" s="23">
        <v>16100</v>
      </c>
      <c r="S252" s="23">
        <v>8240</v>
      </c>
      <c r="T252" s="31"/>
      <c r="U252" s="1">
        <f>_xlfn.XLOOKUP(C252,[1]免保教费!$C$9:$C$268,[1]免保教费!$Q$9:$Q$268,0,1)</f>
        <v>1.61</v>
      </c>
      <c r="V252" s="1">
        <f t="shared" si="15"/>
        <v>24340</v>
      </c>
      <c r="W252" s="1">
        <f t="shared" si="16"/>
        <v>0</v>
      </c>
    </row>
    <row r="253" s="1" customFormat="1" spans="1:23">
      <c r="A253" s="20">
        <v>248</v>
      </c>
      <c r="B253" s="34"/>
      <c r="C253" s="25" t="s">
        <v>303</v>
      </c>
      <c r="D253" s="25" t="s">
        <v>42</v>
      </c>
      <c r="E253" s="25" t="s">
        <v>33</v>
      </c>
      <c r="F253" s="25">
        <v>1260</v>
      </c>
      <c r="G253" s="23">
        <v>32</v>
      </c>
      <c r="H253" s="26">
        <v>40320</v>
      </c>
      <c r="I253" s="26">
        <v>40320</v>
      </c>
      <c r="J253" s="26">
        <v>0</v>
      </c>
      <c r="K253" s="27"/>
      <c r="L253" s="27"/>
      <c r="M253" s="24">
        <f t="shared" si="13"/>
        <v>28300</v>
      </c>
      <c r="N253" s="24">
        <v>21700</v>
      </c>
      <c r="O253" s="24">
        <v>6600</v>
      </c>
      <c r="P253" s="23">
        <f t="shared" si="14"/>
        <v>12020</v>
      </c>
      <c r="Q253" s="23"/>
      <c r="R253" s="23">
        <v>8100</v>
      </c>
      <c r="S253" s="23">
        <v>3920</v>
      </c>
      <c r="T253" s="31"/>
      <c r="U253" s="1">
        <f>_xlfn.XLOOKUP(C253,[1]免保教费!$C$9:$C$268,[1]免保教费!$Q$9:$Q$268,0,1)</f>
        <v>0.81</v>
      </c>
      <c r="V253" s="1">
        <f t="shared" si="15"/>
        <v>12020</v>
      </c>
      <c r="W253" s="1">
        <f t="shared" si="16"/>
        <v>0</v>
      </c>
    </row>
    <row r="254" s="1" customFormat="1" spans="1:23">
      <c r="A254" s="20">
        <v>249</v>
      </c>
      <c r="B254" s="34"/>
      <c r="C254" s="25" t="s">
        <v>304</v>
      </c>
      <c r="D254" s="25" t="s">
        <v>64</v>
      </c>
      <c r="E254" s="25" t="s">
        <v>40</v>
      </c>
      <c r="F254" s="25">
        <v>1485</v>
      </c>
      <c r="G254" s="23">
        <v>49</v>
      </c>
      <c r="H254" s="26">
        <v>72765</v>
      </c>
      <c r="I254" s="26">
        <v>72765</v>
      </c>
      <c r="J254" s="27"/>
      <c r="K254" s="27"/>
      <c r="L254" s="26">
        <v>0</v>
      </c>
      <c r="M254" s="24">
        <f t="shared" si="13"/>
        <v>50700</v>
      </c>
      <c r="N254" s="24">
        <v>39200</v>
      </c>
      <c r="O254" s="24">
        <v>11500</v>
      </c>
      <c r="P254" s="23">
        <f t="shared" si="14"/>
        <v>22065</v>
      </c>
      <c r="Q254" s="23"/>
      <c r="R254" s="23">
        <v>14600</v>
      </c>
      <c r="S254" s="23">
        <v>7465</v>
      </c>
      <c r="T254" s="31"/>
      <c r="U254" s="1">
        <f>_xlfn.XLOOKUP(C254,[1]免保教费!$C$9:$C$268,[1]免保教费!$Q$9:$Q$268,0,1)</f>
        <v>1.46</v>
      </c>
      <c r="V254" s="1">
        <f t="shared" si="15"/>
        <v>22065</v>
      </c>
      <c r="W254" s="1">
        <f t="shared" si="16"/>
        <v>0</v>
      </c>
    </row>
    <row r="255" s="1" customFormat="1" spans="1:23">
      <c r="A255" s="20">
        <v>250</v>
      </c>
      <c r="B255" s="34"/>
      <c r="C255" s="25" t="s">
        <v>305</v>
      </c>
      <c r="D255" s="25" t="s">
        <v>22</v>
      </c>
      <c r="E255" s="25" t="s">
        <v>33</v>
      </c>
      <c r="F255" s="25">
        <v>1260</v>
      </c>
      <c r="G255" s="23">
        <v>28</v>
      </c>
      <c r="H255" s="26">
        <v>33390</v>
      </c>
      <c r="I255" s="26">
        <v>26460</v>
      </c>
      <c r="J255" s="26">
        <v>6930</v>
      </c>
      <c r="K255" s="27"/>
      <c r="L255" s="27"/>
      <c r="M255" s="24">
        <f t="shared" si="13"/>
        <v>23300</v>
      </c>
      <c r="N255" s="24">
        <v>18000</v>
      </c>
      <c r="O255" s="24">
        <v>5300</v>
      </c>
      <c r="P255" s="23">
        <f t="shared" si="14"/>
        <v>10090</v>
      </c>
      <c r="Q255" s="23">
        <v>6700</v>
      </c>
      <c r="R255" s="23"/>
      <c r="S255" s="23">
        <v>3390</v>
      </c>
      <c r="T255" s="31"/>
      <c r="U255" s="1">
        <f>_xlfn.XLOOKUP(C255,[1]免保教费!$C$9:$C$268,[1]免保教费!$Q$9:$Q$268,0,1)</f>
        <v>0.67</v>
      </c>
      <c r="V255" s="1">
        <f t="shared" si="15"/>
        <v>10090</v>
      </c>
      <c r="W255" s="1">
        <f t="shared" si="16"/>
        <v>0</v>
      </c>
    </row>
    <row r="256" s="1" customFormat="1" spans="1:23">
      <c r="A256" s="20">
        <v>251</v>
      </c>
      <c r="B256" s="34"/>
      <c r="C256" s="25" t="s">
        <v>306</v>
      </c>
      <c r="D256" s="25" t="s">
        <v>22</v>
      </c>
      <c r="E256" s="25" t="s">
        <v>33</v>
      </c>
      <c r="F256" s="25">
        <v>990</v>
      </c>
      <c r="G256" s="23">
        <v>21</v>
      </c>
      <c r="H256" s="26">
        <v>20790</v>
      </c>
      <c r="I256" s="26">
        <v>0</v>
      </c>
      <c r="J256" s="26">
        <v>20790</v>
      </c>
      <c r="K256" s="27"/>
      <c r="L256" s="27"/>
      <c r="M256" s="24">
        <f t="shared" si="13"/>
        <v>14500</v>
      </c>
      <c r="N256" s="24">
        <v>11200</v>
      </c>
      <c r="O256" s="24">
        <v>3300</v>
      </c>
      <c r="P256" s="23">
        <f t="shared" si="14"/>
        <v>6290</v>
      </c>
      <c r="Q256" s="23">
        <v>4200</v>
      </c>
      <c r="R256" s="23"/>
      <c r="S256" s="23">
        <v>2090</v>
      </c>
      <c r="T256" s="31"/>
      <c r="U256" s="1">
        <f>_xlfn.XLOOKUP(C256,[1]免保教费!$C$9:$C$268,[1]免保教费!$Q$9:$Q$268,0,1)</f>
        <v>0.42</v>
      </c>
      <c r="V256" s="1">
        <f t="shared" si="15"/>
        <v>6290</v>
      </c>
      <c r="W256" s="1">
        <f t="shared" si="16"/>
        <v>0</v>
      </c>
    </row>
    <row r="257" s="1" customFormat="1" spans="1:23">
      <c r="A257" s="20">
        <v>252</v>
      </c>
      <c r="B257" s="34"/>
      <c r="C257" s="25" t="s">
        <v>307</v>
      </c>
      <c r="D257" s="25" t="s">
        <v>22</v>
      </c>
      <c r="E257" s="25" t="s">
        <v>33</v>
      </c>
      <c r="F257" s="25">
        <v>1260</v>
      </c>
      <c r="G257" s="23">
        <v>63</v>
      </c>
      <c r="H257" s="26">
        <v>79380</v>
      </c>
      <c r="I257" s="26">
        <v>79380</v>
      </c>
      <c r="J257" s="26">
        <v>0</v>
      </c>
      <c r="K257" s="27"/>
      <c r="L257" s="27"/>
      <c r="M257" s="24">
        <f t="shared" si="13"/>
        <v>55400</v>
      </c>
      <c r="N257" s="24">
        <v>42800</v>
      </c>
      <c r="O257" s="24">
        <v>12600</v>
      </c>
      <c r="P257" s="23">
        <f t="shared" si="14"/>
        <v>23980</v>
      </c>
      <c r="Q257" s="23">
        <v>15900</v>
      </c>
      <c r="R257" s="23"/>
      <c r="S257" s="23">
        <v>8080</v>
      </c>
      <c r="T257" s="31"/>
      <c r="U257" s="1">
        <f>_xlfn.XLOOKUP(C257,[1]免保教费!$C$9:$C$268,[1]免保教费!$Q$9:$Q$268,0,1)</f>
        <v>1.59</v>
      </c>
      <c r="V257" s="1">
        <f t="shared" si="15"/>
        <v>23980</v>
      </c>
      <c r="W257" s="1">
        <f t="shared" si="16"/>
        <v>0</v>
      </c>
    </row>
    <row r="258" s="1" customFormat="1" spans="1:23">
      <c r="A258" s="20">
        <v>253</v>
      </c>
      <c r="B258" s="34"/>
      <c r="C258" s="25" t="s">
        <v>308</v>
      </c>
      <c r="D258" s="25" t="s">
        <v>22</v>
      </c>
      <c r="E258" s="25" t="s">
        <v>33</v>
      </c>
      <c r="F258" s="25">
        <v>1260</v>
      </c>
      <c r="G258" s="23">
        <v>41</v>
      </c>
      <c r="H258" s="26">
        <v>49770</v>
      </c>
      <c r="I258" s="26">
        <v>42840</v>
      </c>
      <c r="J258" s="26">
        <v>6930</v>
      </c>
      <c r="K258" s="27"/>
      <c r="L258" s="27"/>
      <c r="M258" s="24">
        <f t="shared" si="13"/>
        <v>34700</v>
      </c>
      <c r="N258" s="24">
        <v>26800</v>
      </c>
      <c r="O258" s="24">
        <v>7900</v>
      </c>
      <c r="P258" s="23">
        <f t="shared" si="14"/>
        <v>15070</v>
      </c>
      <c r="Q258" s="23">
        <v>10000</v>
      </c>
      <c r="R258" s="23"/>
      <c r="S258" s="23">
        <v>5070</v>
      </c>
      <c r="T258" s="31"/>
      <c r="U258" s="1">
        <f>_xlfn.XLOOKUP(C258,[1]免保教费!$C$9:$C$268,[1]免保教费!$Q$9:$Q$268,0,1)</f>
        <v>1</v>
      </c>
      <c r="V258" s="1">
        <f t="shared" si="15"/>
        <v>15070</v>
      </c>
      <c r="W258" s="1">
        <f t="shared" si="16"/>
        <v>0</v>
      </c>
    </row>
    <row r="259" s="1" customFormat="1" spans="1:23">
      <c r="A259" s="20">
        <v>254</v>
      </c>
      <c r="B259" s="34"/>
      <c r="C259" s="25" t="s">
        <v>309</v>
      </c>
      <c r="D259" s="25" t="s">
        <v>22</v>
      </c>
      <c r="E259" s="25" t="s">
        <v>33</v>
      </c>
      <c r="F259" s="25">
        <v>990</v>
      </c>
      <c r="G259" s="23">
        <v>21</v>
      </c>
      <c r="H259" s="26">
        <v>20790</v>
      </c>
      <c r="I259" s="26">
        <v>0</v>
      </c>
      <c r="J259" s="26">
        <v>20790</v>
      </c>
      <c r="K259" s="27"/>
      <c r="L259" s="27"/>
      <c r="M259" s="24">
        <f t="shared" si="13"/>
        <v>14500</v>
      </c>
      <c r="N259" s="24">
        <v>11200</v>
      </c>
      <c r="O259" s="24">
        <v>3300</v>
      </c>
      <c r="P259" s="23">
        <f t="shared" si="14"/>
        <v>6290</v>
      </c>
      <c r="Q259" s="23">
        <v>4200</v>
      </c>
      <c r="R259" s="23"/>
      <c r="S259" s="23">
        <v>2090</v>
      </c>
      <c r="T259" s="31"/>
      <c r="U259" s="1">
        <f>_xlfn.XLOOKUP(C259,[1]免保教费!$C$9:$C$268,[1]免保教费!$Q$9:$Q$268,0,1)</f>
        <v>0.42</v>
      </c>
      <c r="V259" s="1">
        <f t="shared" si="15"/>
        <v>6290</v>
      </c>
      <c r="W259" s="1">
        <f t="shared" si="16"/>
        <v>0</v>
      </c>
    </row>
    <row r="260" s="1" customFormat="1" spans="1:23">
      <c r="A260" s="20">
        <v>255</v>
      </c>
      <c r="B260" s="34"/>
      <c r="C260" s="25" t="s">
        <v>310</v>
      </c>
      <c r="D260" s="25" t="s">
        <v>22</v>
      </c>
      <c r="E260" s="25" t="s">
        <v>33</v>
      </c>
      <c r="F260" s="25">
        <v>990</v>
      </c>
      <c r="G260" s="23">
        <v>9</v>
      </c>
      <c r="H260" s="26">
        <v>8910</v>
      </c>
      <c r="I260" s="26">
        <v>0</v>
      </c>
      <c r="J260" s="26">
        <v>8910</v>
      </c>
      <c r="K260" s="27"/>
      <c r="L260" s="27"/>
      <c r="M260" s="24">
        <f t="shared" si="13"/>
        <v>6200</v>
      </c>
      <c r="N260" s="24">
        <v>4800</v>
      </c>
      <c r="O260" s="24">
        <v>1400</v>
      </c>
      <c r="P260" s="23">
        <f t="shared" si="14"/>
        <v>2710</v>
      </c>
      <c r="Q260" s="23">
        <v>1800</v>
      </c>
      <c r="R260" s="23"/>
      <c r="S260" s="23">
        <v>910</v>
      </c>
      <c r="T260" s="31"/>
      <c r="U260" s="1">
        <f>_xlfn.XLOOKUP(C260,[1]免保教费!$C$9:$C$268,[1]免保教费!$Q$9:$Q$268,0,1)</f>
        <v>0.18</v>
      </c>
      <c r="V260" s="1">
        <f t="shared" si="15"/>
        <v>2710</v>
      </c>
      <c r="W260" s="1">
        <f t="shared" si="16"/>
        <v>0</v>
      </c>
    </row>
    <row r="261" s="1" customFormat="1" spans="1:23">
      <c r="A261" s="20">
        <v>256</v>
      </c>
      <c r="B261" s="35"/>
      <c r="C261" s="25" t="s">
        <v>311</v>
      </c>
      <c r="D261" s="25" t="s">
        <v>22</v>
      </c>
      <c r="E261" s="25" t="s">
        <v>33</v>
      </c>
      <c r="F261" s="25">
        <v>990</v>
      </c>
      <c r="G261" s="23">
        <v>16</v>
      </c>
      <c r="H261" s="26">
        <v>15840</v>
      </c>
      <c r="I261" s="26">
        <v>0</v>
      </c>
      <c r="J261" s="26">
        <v>15840</v>
      </c>
      <c r="K261" s="27"/>
      <c r="L261" s="27"/>
      <c r="M261" s="24">
        <f t="shared" si="13"/>
        <v>11000</v>
      </c>
      <c r="N261" s="24">
        <v>8500</v>
      </c>
      <c r="O261" s="24">
        <v>2500</v>
      </c>
      <c r="P261" s="23">
        <f t="shared" si="14"/>
        <v>4840</v>
      </c>
      <c r="Q261" s="23">
        <v>3200</v>
      </c>
      <c r="R261" s="23"/>
      <c r="S261" s="23">
        <v>1640</v>
      </c>
      <c r="T261" s="23"/>
      <c r="U261" s="1">
        <f>_xlfn.XLOOKUP(C261,[1]免保教费!$C$9:$C$268,[1]免保教费!$Q$9:$Q$268,0,1)</f>
        <v>0.32</v>
      </c>
      <c r="V261" s="1">
        <f t="shared" si="15"/>
        <v>4840</v>
      </c>
      <c r="W261" s="1">
        <f t="shared" si="16"/>
        <v>0</v>
      </c>
    </row>
    <row r="262" s="1" customFormat="1" spans="1:23">
      <c r="A262" s="20">
        <v>257</v>
      </c>
      <c r="B262" s="33" t="s">
        <v>312</v>
      </c>
      <c r="C262" s="25" t="s">
        <v>313</v>
      </c>
      <c r="D262" s="25" t="s">
        <v>22</v>
      </c>
      <c r="E262" s="25" t="s">
        <v>33</v>
      </c>
      <c r="F262" s="25">
        <v>1260</v>
      </c>
      <c r="G262" s="23">
        <v>26</v>
      </c>
      <c r="H262" s="26">
        <v>32760</v>
      </c>
      <c r="I262" s="26">
        <v>32760</v>
      </c>
      <c r="J262" s="26">
        <v>0</v>
      </c>
      <c r="K262" s="27"/>
      <c r="L262" s="27"/>
      <c r="M262" s="24">
        <f t="shared" si="13"/>
        <v>22900</v>
      </c>
      <c r="N262" s="24">
        <v>17700</v>
      </c>
      <c r="O262" s="24">
        <v>5200</v>
      </c>
      <c r="P262" s="23">
        <f t="shared" si="14"/>
        <v>9860</v>
      </c>
      <c r="Q262" s="23">
        <v>6600</v>
      </c>
      <c r="R262" s="23"/>
      <c r="S262" s="23">
        <v>3260</v>
      </c>
      <c r="T262" s="29" t="s">
        <v>312</v>
      </c>
      <c r="U262" s="1">
        <f>_xlfn.XLOOKUP(C262,[1]免保教费!$C$9:$C$268,[1]免保教费!$Q$9:$Q$268,0,1)</f>
        <v>0.66</v>
      </c>
      <c r="V262" s="1">
        <f t="shared" si="15"/>
        <v>9860</v>
      </c>
      <c r="W262" s="1">
        <f t="shared" si="16"/>
        <v>0</v>
      </c>
    </row>
    <row r="263" s="1" customFormat="1" spans="1:23">
      <c r="A263" s="20">
        <v>258</v>
      </c>
      <c r="B263" s="34"/>
      <c r="C263" s="25" t="s">
        <v>314</v>
      </c>
      <c r="D263" s="25" t="s">
        <v>22</v>
      </c>
      <c r="E263" s="25" t="s">
        <v>33</v>
      </c>
      <c r="F263" s="25">
        <v>990</v>
      </c>
      <c r="G263" s="23">
        <v>12</v>
      </c>
      <c r="H263" s="26">
        <v>11880</v>
      </c>
      <c r="I263" s="26">
        <v>0</v>
      </c>
      <c r="J263" s="26">
        <v>11880</v>
      </c>
      <c r="K263" s="27"/>
      <c r="L263" s="27"/>
      <c r="M263" s="24">
        <f t="shared" si="13"/>
        <v>8300</v>
      </c>
      <c r="N263" s="24">
        <v>6400</v>
      </c>
      <c r="O263" s="24">
        <v>1900</v>
      </c>
      <c r="P263" s="23">
        <f t="shared" si="14"/>
        <v>3580</v>
      </c>
      <c r="Q263" s="23">
        <v>2400</v>
      </c>
      <c r="R263" s="23"/>
      <c r="S263" s="23">
        <v>1180</v>
      </c>
      <c r="T263" s="31"/>
      <c r="U263" s="1">
        <f>_xlfn.XLOOKUP(C263,[1]免保教费!$C$9:$C$268,[1]免保教费!$Q$9:$Q$268,0,1)</f>
        <v>0.24</v>
      </c>
      <c r="V263" s="1">
        <f t="shared" si="15"/>
        <v>3580</v>
      </c>
      <c r="W263" s="1">
        <f t="shared" si="16"/>
        <v>0</v>
      </c>
    </row>
    <row r="264" s="1" customFormat="1" spans="1:23">
      <c r="A264" s="20">
        <v>259</v>
      </c>
      <c r="B264" s="34"/>
      <c r="C264" s="25" t="s">
        <v>315</v>
      </c>
      <c r="D264" s="25" t="s">
        <v>22</v>
      </c>
      <c r="E264" s="25" t="s">
        <v>33</v>
      </c>
      <c r="F264" s="25">
        <v>990</v>
      </c>
      <c r="G264" s="23">
        <v>9</v>
      </c>
      <c r="H264" s="26">
        <v>8910</v>
      </c>
      <c r="I264" s="26">
        <v>0</v>
      </c>
      <c r="J264" s="26">
        <v>8910</v>
      </c>
      <c r="K264" s="27"/>
      <c r="L264" s="27"/>
      <c r="M264" s="24">
        <f>N264+O264</f>
        <v>6200</v>
      </c>
      <c r="N264" s="24">
        <v>4800</v>
      </c>
      <c r="O264" s="24">
        <v>1400</v>
      </c>
      <c r="P264" s="23">
        <f>Q264+S264+R264</f>
        <v>2710</v>
      </c>
      <c r="Q264" s="23">
        <v>1800</v>
      </c>
      <c r="R264" s="23"/>
      <c r="S264" s="23">
        <v>910</v>
      </c>
      <c r="T264" s="31"/>
      <c r="U264" s="1">
        <f>_xlfn.XLOOKUP(C264,[1]免保教费!$C$9:$C$268,[1]免保教费!$Q$9:$Q$268,0,1)</f>
        <v>0.18</v>
      </c>
      <c r="V264" s="1">
        <f>H264-M264</f>
        <v>2710</v>
      </c>
      <c r="W264" s="1">
        <f>P264-V264</f>
        <v>0</v>
      </c>
    </row>
    <row r="265" s="1" customFormat="1" spans="1:23">
      <c r="A265" s="20">
        <v>260</v>
      </c>
      <c r="B265" s="35"/>
      <c r="C265" s="25" t="s">
        <v>316</v>
      </c>
      <c r="D265" s="25" t="s">
        <v>22</v>
      </c>
      <c r="E265" s="25" t="s">
        <v>33</v>
      </c>
      <c r="F265" s="25">
        <v>990</v>
      </c>
      <c r="G265" s="23">
        <v>3</v>
      </c>
      <c r="H265" s="26">
        <v>2970</v>
      </c>
      <c r="I265" s="26">
        <v>0</v>
      </c>
      <c r="J265" s="26">
        <v>2970</v>
      </c>
      <c r="K265" s="27"/>
      <c r="L265" s="27"/>
      <c r="M265" s="24">
        <f>N265+O265</f>
        <v>2100</v>
      </c>
      <c r="N265" s="24">
        <v>1600</v>
      </c>
      <c r="O265" s="24">
        <v>500</v>
      </c>
      <c r="P265" s="23">
        <f>Q265+S265+R265</f>
        <v>870</v>
      </c>
      <c r="Q265" s="23">
        <v>600</v>
      </c>
      <c r="R265" s="23"/>
      <c r="S265" s="23">
        <v>270</v>
      </c>
      <c r="T265" s="23"/>
      <c r="U265" s="1">
        <f>_xlfn.XLOOKUP(C265,[1]免保教费!$C$9:$C$268,[1]免保教费!$Q$9:$Q$268,0,1)</f>
        <v>0.06</v>
      </c>
      <c r="V265" s="1">
        <f>H265-M265</f>
        <v>870</v>
      </c>
      <c r="W265" s="1">
        <f>P265-V265</f>
        <v>0</v>
      </c>
    </row>
    <row r="266" s="1" customFormat="1" spans="1:23">
      <c r="A266" s="20">
        <v>261</v>
      </c>
      <c r="B266" s="46" t="s">
        <v>317</v>
      </c>
      <c r="C266" s="25" t="s">
        <v>318</v>
      </c>
      <c r="D266" s="25" t="s">
        <v>22</v>
      </c>
      <c r="E266" s="25" t="s">
        <v>40</v>
      </c>
      <c r="F266" s="25">
        <v>1485</v>
      </c>
      <c r="G266" s="23">
        <v>19</v>
      </c>
      <c r="H266" s="26">
        <v>28215</v>
      </c>
      <c r="I266" s="26">
        <v>28215</v>
      </c>
      <c r="J266" s="27"/>
      <c r="K266" s="27"/>
      <c r="L266" s="26">
        <v>0</v>
      </c>
      <c r="M266" s="24">
        <f>N266+O266</f>
        <v>19700</v>
      </c>
      <c r="N266" s="24">
        <v>15200</v>
      </c>
      <c r="O266" s="24">
        <v>4500</v>
      </c>
      <c r="P266" s="23">
        <f>Q266+S266+R266</f>
        <v>8515</v>
      </c>
      <c r="Q266" s="23">
        <v>5600</v>
      </c>
      <c r="R266" s="23"/>
      <c r="S266" s="23">
        <v>2915</v>
      </c>
      <c r="T266" s="25" t="s">
        <v>317</v>
      </c>
      <c r="U266" s="1">
        <f>_xlfn.XLOOKUP(C266,[1]免保教费!$C$9:$C$268,[1]免保教费!$Q$9:$Q$268,0,1)</f>
        <v>0.56</v>
      </c>
      <c r="V266" s="1">
        <f>H266-M266</f>
        <v>8515</v>
      </c>
      <c r="W266" s="1">
        <f>P266-V266</f>
        <v>0</v>
      </c>
    </row>
  </sheetData>
  <mergeCells count="62">
    <mergeCell ref="A1:T1"/>
    <mergeCell ref="P3:S3"/>
    <mergeCell ref="R4:S4"/>
    <mergeCell ref="B19:B28"/>
    <mergeCell ref="B29:B41"/>
    <mergeCell ref="B42:B56"/>
    <mergeCell ref="B57:B62"/>
    <mergeCell ref="B63:B72"/>
    <mergeCell ref="B73:B82"/>
    <mergeCell ref="B83:B89"/>
    <mergeCell ref="B90:B91"/>
    <mergeCell ref="B92:B103"/>
    <mergeCell ref="B104:B114"/>
    <mergeCell ref="B115:B118"/>
    <mergeCell ref="B119:B126"/>
    <mergeCell ref="B127:B128"/>
    <mergeCell ref="B129:B131"/>
    <mergeCell ref="B132:B143"/>
    <mergeCell ref="B144:B145"/>
    <mergeCell ref="B146:B159"/>
    <mergeCell ref="B160:B163"/>
    <mergeCell ref="B164:B175"/>
    <mergeCell ref="B176:B181"/>
    <mergeCell ref="B182:B198"/>
    <mergeCell ref="B199:B217"/>
    <mergeCell ref="B218:B244"/>
    <mergeCell ref="B245:B261"/>
    <mergeCell ref="B262:B265"/>
    <mergeCell ref="C3:C5"/>
    <mergeCell ref="D3:D5"/>
    <mergeCell ref="E3:E5"/>
    <mergeCell ref="F3:F5"/>
    <mergeCell ref="G3:G5"/>
    <mergeCell ref="H3:H5"/>
    <mergeCell ref="P4:P5"/>
    <mergeCell ref="Q4:Q5"/>
    <mergeCell ref="T19:T28"/>
    <mergeCell ref="T29:T41"/>
    <mergeCell ref="T42:T56"/>
    <mergeCell ref="T57:T62"/>
    <mergeCell ref="T63:T72"/>
    <mergeCell ref="T73:T82"/>
    <mergeCell ref="T83:T89"/>
    <mergeCell ref="T90:T91"/>
    <mergeCell ref="T92:T103"/>
    <mergeCell ref="T104:T114"/>
    <mergeCell ref="T115:T118"/>
    <mergeCell ref="T119:T126"/>
    <mergeCell ref="T127:T128"/>
    <mergeCell ref="T129:T131"/>
    <mergeCell ref="T132:T143"/>
    <mergeCell ref="T144:T145"/>
    <mergeCell ref="T146:T159"/>
    <mergeCell ref="T160:T163"/>
    <mergeCell ref="T164:T175"/>
    <mergeCell ref="T176:T181"/>
    <mergeCell ref="T182:T198"/>
    <mergeCell ref="T199:T217"/>
    <mergeCell ref="T218:T244"/>
    <mergeCell ref="T245:T261"/>
    <mergeCell ref="T262:T265"/>
    <mergeCell ref="M3:O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收发文</cp:lastModifiedBy>
  <dcterms:created xsi:type="dcterms:W3CDTF">2025-09-22T09:58:00Z</dcterms:created>
  <dcterms:modified xsi:type="dcterms:W3CDTF">2026-01-14T06:41:43Z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D01D2C405D6E480A8B30F4AA90E829EE_13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