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040" windowHeight="9420" activeTab="2"/>
  </bookViews>
  <sheets>
    <sheet name="各村成绩" sheetId="1" r:id="rId1"/>
    <sheet name="保洁公司成绩（自动生成，勿改）" sheetId="2" r:id="rId2"/>
    <sheet name="成绩量化明细表" sheetId="3" r:id="rId3"/>
  </sheets>
  <calcPr calcId="125725"/>
</workbook>
</file>

<file path=xl/calcChain.xml><?xml version="1.0" encoding="utf-8"?>
<calcChain xmlns="http://schemas.openxmlformats.org/spreadsheetml/2006/main">
  <c r="C6" i="2"/>
  <c r="G6"/>
  <c r="B6"/>
  <c r="F3"/>
  <c r="G17" i="1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O10" l="1"/>
  <c r="O9"/>
  <c r="O6"/>
  <c r="O7"/>
  <c r="O8"/>
  <c r="O13"/>
  <c r="O12"/>
  <c r="O14"/>
  <c r="O16"/>
  <c r="O17"/>
  <c r="O11"/>
  <c r="O15"/>
</calcChain>
</file>

<file path=xl/sharedStrings.xml><?xml version="1.0" encoding="utf-8"?>
<sst xmlns="http://schemas.openxmlformats.org/spreadsheetml/2006/main" count="220" uniqueCount="106">
  <si>
    <t>附件1</t>
  </si>
  <si>
    <t xml:space="preserve">单位：省新镇人民政府 </t>
  </si>
  <si>
    <t>序号</t>
  </si>
  <si>
    <t>村别</t>
  </si>
  <si>
    <t>镇级考评情况(40%)</t>
  </si>
  <si>
    <t>泉州和南安考评情况(20%)</t>
  </si>
  <si>
    <t>加分项</t>
  </si>
  <si>
    <t>扣分项
(整改图上报等情况)</t>
  </si>
  <si>
    <t>总分</t>
  </si>
  <si>
    <t>备注</t>
  </si>
  <si>
    <t>镇级考
评分数</t>
  </si>
  <si>
    <t>折算分数(40%)</t>
  </si>
  <si>
    <t>泉州考
评分数</t>
  </si>
  <si>
    <t>南安考
评分数</t>
  </si>
  <si>
    <t>折算分数
(20%)</t>
  </si>
  <si>
    <t>丹清村</t>
  </si>
  <si>
    <t>檀林村</t>
  </si>
  <si>
    <t>省东村</t>
  </si>
  <si>
    <t>满山红村</t>
  </si>
  <si>
    <t>金丹社区</t>
  </si>
  <si>
    <t>新厅村</t>
  </si>
  <si>
    <t>西埔村</t>
  </si>
  <si>
    <t>南金村</t>
  </si>
  <si>
    <t>园内村</t>
  </si>
  <si>
    <t>油园村</t>
  </si>
  <si>
    <t>垵后村</t>
  </si>
  <si>
    <t>省身村</t>
  </si>
  <si>
    <t>道路/高速出入口</t>
  </si>
  <si>
    <t>/</t>
  </si>
  <si>
    <t>公厕</t>
  </si>
  <si>
    <t xml:space="preserve">
备
注</t>
  </si>
  <si>
    <t>附件2</t>
  </si>
  <si>
    <t>单位：省新镇人民政府</t>
  </si>
  <si>
    <t>考评对象</t>
  </si>
  <si>
    <t>得分项</t>
  </si>
  <si>
    <t>扣分项</t>
  </si>
  <si>
    <t>合计
成绩</t>
  </si>
  <si>
    <t>村庄卫生及水体保洁检查(70%）</t>
  </si>
  <si>
    <t>公路巡查（30%）</t>
  </si>
  <si>
    <t>应急工作完成情况
(10分)</t>
  </si>
  <si>
    <t>整改报送情况
（10分）</t>
  </si>
  <si>
    <t>整改完成率情况
(10分)</t>
  </si>
  <si>
    <t>南安市盈峰城市
环境服务
有限公司</t>
  </si>
  <si>
    <r>
      <rPr>
        <sz val="11"/>
        <color theme="1"/>
        <rFont val="宋体"/>
        <family val="3"/>
        <charset val="134"/>
      </rPr>
      <t>1.扣分标准：参照泉州市城乡村居、道路考评标准。
2.成绩评定总分100分，村庄卫生及水体保洁成绩占总成绩的</t>
    </r>
    <r>
      <rPr>
        <sz val="11"/>
        <color indexed="8"/>
        <rFont val="宋体"/>
        <family val="3"/>
        <charset val="134"/>
      </rPr>
      <t>70%，公路成绩占总成绩的30%.
3.未按时报送整改情况1次扣总分的2分，当项分10分扣完为止。
4.整改率要达到100%，每次每低于1个百分点扣1分，当项分10分扣完为止。
5.应急任务完成情况，不能按要求完成，每次扣2分，当项分10分扣完为止。</t>
    </r>
  </si>
  <si>
    <t>日常巡查
监督情况
(10%)</t>
    <phoneticPr fontId="15" type="noConversion"/>
  </si>
  <si>
    <t>2024年度卫生费未上缴</t>
    <phoneticPr fontId="15" type="noConversion"/>
  </si>
  <si>
    <t>当月开展人居环境整治情况(12%)</t>
    <phoneticPr fontId="15" type="noConversion"/>
  </si>
  <si>
    <t>建筑垃圾转运情况
（6%）</t>
    <phoneticPr fontId="15" type="noConversion"/>
  </si>
  <si>
    <t>材料报送
情况
(6%)</t>
    <phoneticPr fontId="15" type="noConversion"/>
  </si>
  <si>
    <t>经费上缴
情况
(6%)</t>
    <phoneticPr fontId="15" type="noConversion"/>
  </si>
  <si>
    <t>1.泉州和南安考评情况：泉州和南安考评情况以88分（合格分）为基准分，本月未被考评到的村得16分，考评分数每多1分，则该项多加2分，满分20分；考评分数每少1分，扣2分，扣完为止。(泉州和南安均被考评到则取平均分)
2.当月开展人居环境整治情况：按集中开展或自行发动党员、群众、志愿者或动用机械类开展人居环境整治行动的次数累计得分。
3.建筑垃圾转运情况：按规定要求转运建筑垃圾或泉州、南安、镇级暗访考评、日常巡查发现建筑垃圾未清理等情况进行扣分。
4.扣分项：各级下发的整改图未按时整改上报每超期1天，扣2分；发现虚假整改、应付式整改、不整改每图该项加扣5分；因未按时整改、整改不到位等致镇级月考核被上级扣分或通报批评每次扣10分，该项考评扣分值上不封顶，直至总分0分。
5.加分项：各村积极上报人居环境整治相关简讯，满足报送要求每篇加1分，被镇级微信公众号采纳加3分，被市级采纳加5分。或者有报送人居环境整治特色的，每次加5分。若加分后总分超过100分，则总分按满分100分计。</t>
    <phoneticPr fontId="15" type="noConversion"/>
  </si>
  <si>
    <t>省新镇5月份各村人居环境卫生综合成绩考核情况表</t>
    <phoneticPr fontId="15" type="noConversion"/>
  </si>
  <si>
    <t xml:space="preserve"> 时间：2024年05月31日</t>
    <phoneticPr fontId="15" type="noConversion"/>
  </si>
  <si>
    <t>海丝商报报道人居环境整治特色</t>
    <phoneticPr fontId="15" type="noConversion"/>
  </si>
  <si>
    <t>第2次清洁行动未见村干部参与</t>
    <phoneticPr fontId="16" type="noConversion"/>
  </si>
  <si>
    <t>基本能落实日巡查，但巡查质量不高，且不是每个网格片区都能参与。</t>
    <phoneticPr fontId="16" type="noConversion"/>
  </si>
  <si>
    <t>是</t>
    <phoneticPr fontId="16" type="noConversion"/>
  </si>
  <si>
    <t>无</t>
    <phoneticPr fontId="16" type="noConversion"/>
  </si>
  <si>
    <t>5.27</t>
    <phoneticPr fontId="16" type="noConversion"/>
  </si>
  <si>
    <t>土炮</t>
    <phoneticPr fontId="16" type="noConversion"/>
  </si>
  <si>
    <t>5.8</t>
    <phoneticPr fontId="16" type="noConversion"/>
  </si>
  <si>
    <t>不是每个网格片区都能参与，且日巡查天数只有5天。</t>
    <phoneticPr fontId="16" type="noConversion"/>
  </si>
  <si>
    <t>不文明行为视频已上报</t>
    <phoneticPr fontId="16" type="noConversion"/>
  </si>
  <si>
    <t>5.25</t>
    <phoneticPr fontId="16" type="noConversion"/>
  </si>
  <si>
    <t>5.7</t>
    <phoneticPr fontId="16" type="noConversion"/>
  </si>
  <si>
    <t>5.13</t>
    <phoneticPr fontId="16" type="noConversion"/>
  </si>
  <si>
    <t>网格员基本都能参与巡查，但日巡查天数不足10天。</t>
    <phoneticPr fontId="16" type="noConversion"/>
  </si>
  <si>
    <t>5.26</t>
    <phoneticPr fontId="16" type="noConversion"/>
  </si>
  <si>
    <t>挖土机
土炮</t>
    <phoneticPr fontId="16" type="noConversion"/>
  </si>
  <si>
    <t>5.6</t>
    <phoneticPr fontId="16" type="noConversion"/>
  </si>
  <si>
    <t>5.4</t>
    <phoneticPr fontId="16" type="noConversion"/>
  </si>
  <si>
    <t>5.28</t>
    <phoneticPr fontId="16" type="noConversion"/>
  </si>
  <si>
    <t>钩机
土炮</t>
    <phoneticPr fontId="16" type="noConversion"/>
  </si>
  <si>
    <t>5.5</t>
    <phoneticPr fontId="16" type="noConversion"/>
  </si>
  <si>
    <t>5.19</t>
    <phoneticPr fontId="16" type="noConversion"/>
  </si>
  <si>
    <t>基本能落实日巡查，但不是每个网格片区都能参与。</t>
    <phoneticPr fontId="16" type="noConversion"/>
  </si>
  <si>
    <t>5.29</t>
    <phoneticPr fontId="16" type="noConversion"/>
  </si>
  <si>
    <t>否</t>
    <phoneticPr fontId="16" type="noConversion"/>
  </si>
  <si>
    <t>5.24</t>
    <phoneticPr fontId="16" type="noConversion"/>
  </si>
  <si>
    <t>5.14</t>
    <phoneticPr fontId="16" type="noConversion"/>
  </si>
  <si>
    <t>日巡查天数不足5天</t>
    <phoneticPr fontId="16" type="noConversion"/>
  </si>
  <si>
    <t>是（5.9）</t>
    <phoneticPr fontId="16" type="noConversion"/>
  </si>
  <si>
    <t>5.17</t>
    <phoneticPr fontId="16" type="noConversion"/>
  </si>
  <si>
    <t>不是每个网格员都能参与，且日巡查天数只有11天。</t>
    <phoneticPr fontId="16" type="noConversion"/>
  </si>
  <si>
    <t>5.15</t>
    <phoneticPr fontId="16" type="noConversion"/>
  </si>
  <si>
    <t>不是每个网格片区都能参与，且日巡查天数只有2天。</t>
    <phoneticPr fontId="16" type="noConversion"/>
  </si>
  <si>
    <t>5.8
5.17</t>
    <phoneticPr fontId="16" type="noConversion"/>
  </si>
  <si>
    <t>5.2</t>
    <phoneticPr fontId="16" type="noConversion"/>
  </si>
  <si>
    <t>是（5.21）</t>
    <phoneticPr fontId="16" type="noConversion"/>
  </si>
  <si>
    <t>是否宣传</t>
  </si>
  <si>
    <t>机械类情况</t>
  </si>
  <si>
    <t>第2次</t>
  </si>
  <si>
    <t>第1次</t>
  </si>
  <si>
    <t>村级卫生巡查群
运行情况</t>
  </si>
  <si>
    <t>日常资料上报情况</t>
  </si>
  <si>
    <t>建筑
垃圾
转运</t>
  </si>
  <si>
    <t>村庄清洁行动</t>
  </si>
  <si>
    <t>动用机械类联合整治</t>
  </si>
  <si>
    <t>大扫除大整治</t>
  </si>
  <si>
    <t>联合中联公司开展大扫除活动</t>
  </si>
  <si>
    <t>单位</t>
  </si>
  <si>
    <t>时间：2024年5月31日</t>
    <phoneticPr fontId="16" type="noConversion"/>
  </si>
  <si>
    <t>编制单位：省新镇人民政府</t>
    <phoneticPr fontId="16" type="noConversion"/>
  </si>
  <si>
    <t>省新镇5月份村级人居环境卫生月考评成绩量化明细表</t>
    <phoneticPr fontId="16" type="noConversion"/>
  </si>
  <si>
    <t>附件3</t>
    <phoneticPr fontId="16" type="noConversion"/>
  </si>
  <si>
    <t>南安市盈峰城市环境服务有限公司5月份成绩考核表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</si>
</sst>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2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26"/>
      <color theme="1"/>
      <name val="方正小标宋简体"/>
      <family val="4"/>
      <charset val="134"/>
    </font>
    <font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49" fontId="17" fillId="0" borderId="3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left" vertical="center" wrapText="1"/>
    </xf>
    <xf numFmtId="0" fontId="4" fillId="0" borderId="3" xfId="2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 shrinkToFi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</cellXfs>
  <cellStyles count="3">
    <cellStyle name="常规" xfId="0" builtinId="0"/>
    <cellStyle name="常规 17" xfId="1"/>
    <cellStyle name="常规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Q33"/>
  <sheetViews>
    <sheetView workbookViewId="0">
      <selection activeCell="P16" sqref="P16:Q16"/>
    </sheetView>
  </sheetViews>
  <sheetFormatPr defaultColWidth="16.25" defaultRowHeight="25.5" customHeight="1"/>
  <cols>
    <col min="1" max="1" width="4.75" style="4" customWidth="1"/>
    <col min="2" max="2" width="8.375" style="4" customWidth="1"/>
    <col min="3" max="3" width="6.875" style="4" customWidth="1"/>
    <col min="4" max="4" width="7.625" style="4" customWidth="1"/>
    <col min="5" max="5" width="6.375" style="4" customWidth="1"/>
    <col min="6" max="6" width="6.125" style="4" customWidth="1"/>
    <col min="7" max="7" width="8.375" style="4" customWidth="1"/>
    <col min="8" max="8" width="8.125" style="4" customWidth="1"/>
    <col min="9" max="10" width="8.75" style="4" customWidth="1"/>
    <col min="11" max="11" width="8.375" style="4" customWidth="1"/>
    <col min="12" max="12" width="8.5" style="4" customWidth="1"/>
    <col min="13" max="13" width="5.5" style="4" customWidth="1"/>
    <col min="14" max="14" width="18.375" style="4" customWidth="1"/>
    <col min="15" max="15" width="9" style="4" customWidth="1"/>
    <col min="16" max="16" width="9.125" style="4" customWidth="1"/>
    <col min="17" max="17" width="9.125" style="18" customWidth="1"/>
    <col min="18" max="16384" width="16.25" style="4"/>
  </cols>
  <sheetData>
    <row r="1" spans="1:17" ht="18" customHeight="1">
      <c r="A1" s="42" t="s">
        <v>0</v>
      </c>
      <c r="B1" s="42"/>
      <c r="C1" s="42"/>
      <c r="D1" s="42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2.5" customHeight="1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7.25" customHeight="1">
      <c r="A3" s="44" t="s">
        <v>1</v>
      </c>
      <c r="B3" s="44"/>
      <c r="C3" s="4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45" t="s">
        <v>52</v>
      </c>
      <c r="P3" s="45"/>
      <c r="Q3" s="45"/>
    </row>
    <row r="4" spans="1:17" s="1" customFormat="1" ht="26.25" customHeight="1">
      <c r="A4" s="52" t="s">
        <v>2</v>
      </c>
      <c r="B4" s="54" t="s">
        <v>3</v>
      </c>
      <c r="C4" s="46" t="s">
        <v>4</v>
      </c>
      <c r="D4" s="47"/>
      <c r="E4" s="46" t="s">
        <v>5</v>
      </c>
      <c r="F4" s="48"/>
      <c r="G4" s="47"/>
      <c r="H4" s="56" t="s">
        <v>44</v>
      </c>
      <c r="I4" s="41" t="s">
        <v>46</v>
      </c>
      <c r="J4" s="41" t="s">
        <v>47</v>
      </c>
      <c r="K4" s="56" t="s">
        <v>48</v>
      </c>
      <c r="L4" s="54" t="s">
        <v>49</v>
      </c>
      <c r="M4" s="54" t="s">
        <v>6</v>
      </c>
      <c r="N4" s="54" t="s">
        <v>7</v>
      </c>
      <c r="O4" s="54" t="s">
        <v>8</v>
      </c>
      <c r="P4" s="58" t="s">
        <v>9</v>
      </c>
      <c r="Q4" s="59"/>
    </row>
    <row r="5" spans="1:17" s="1" customFormat="1" ht="24.75" customHeight="1">
      <c r="A5" s="53"/>
      <c r="B5" s="55"/>
      <c r="C5" s="7" t="s">
        <v>10</v>
      </c>
      <c r="D5" s="7" t="s">
        <v>11</v>
      </c>
      <c r="E5" s="8" t="s">
        <v>12</v>
      </c>
      <c r="F5" s="8" t="s">
        <v>13</v>
      </c>
      <c r="G5" s="8" t="s">
        <v>14</v>
      </c>
      <c r="H5" s="57"/>
      <c r="I5" s="41"/>
      <c r="J5" s="41"/>
      <c r="K5" s="57"/>
      <c r="L5" s="55"/>
      <c r="M5" s="55"/>
      <c r="N5" s="55"/>
      <c r="O5" s="55"/>
      <c r="P5" s="60"/>
      <c r="Q5" s="61"/>
    </row>
    <row r="6" spans="1:17" s="2" customFormat="1" ht="23.25" customHeight="1">
      <c r="A6" s="20">
        <v>1</v>
      </c>
      <c r="B6" s="21" t="s">
        <v>15</v>
      </c>
      <c r="C6" s="21">
        <v>87</v>
      </c>
      <c r="D6" s="21">
        <f t="shared" ref="D6:D17" si="0">C6*0.4</f>
        <v>34.800000000000004</v>
      </c>
      <c r="E6" s="21"/>
      <c r="F6" s="21"/>
      <c r="G6" s="21">
        <f>IF(AND(E6="",F6=""),16,IF(E6="",IF(16+(F6-88)*2&gt;20,20,IF(16+(F6-88)*2&lt;0,0,16+(F6-88)*2)),IF(F6="",IF(16+(E6-88)*2&gt;20,20,IF(16+(E6-88)*2&lt;0,0,16+(E6-88)*2)),IF(16+((E6+F6)/2-88)*2&gt;20,20,IF(16+((E6+F6)/2-88)*2&lt;0,0,16+((E6+F6)/2-88)*2)))))</f>
        <v>16</v>
      </c>
      <c r="H6" s="21">
        <v>5</v>
      </c>
      <c r="I6" s="21">
        <v>6</v>
      </c>
      <c r="J6" s="21">
        <v>6</v>
      </c>
      <c r="K6" s="21">
        <v>6</v>
      </c>
      <c r="L6" s="21">
        <v>6</v>
      </c>
      <c r="M6" s="21"/>
      <c r="N6" s="21"/>
      <c r="O6" s="21">
        <f>SUM(D6+G6+H6+I6+J6+K6+L6+M6+N6)</f>
        <v>79.800000000000011</v>
      </c>
      <c r="P6" s="49"/>
      <c r="Q6" s="50"/>
    </row>
    <row r="7" spans="1:17" s="2" customFormat="1" ht="23.25" customHeight="1">
      <c r="A7" s="20">
        <v>2</v>
      </c>
      <c r="B7" s="21" t="s">
        <v>16</v>
      </c>
      <c r="C7" s="21">
        <v>85</v>
      </c>
      <c r="D7" s="21">
        <f t="shared" si="0"/>
        <v>34</v>
      </c>
      <c r="E7" s="21"/>
      <c r="F7" s="21">
        <v>89</v>
      </c>
      <c r="G7" s="21">
        <f t="shared" ref="G7:G17" si="1">IF(AND(E7="",F7=""),16,IF(E7="",IF(16+(F7-88)*2&gt;20,20,IF(16+(F7-88)*2&lt;0,0,16+(F7-88)*2)),IF(F7="",IF(16+(E7-88)*2&gt;20,20,IF(16+(E7-88)*2&lt;0,0,16+(E7-88)*2)),IF(16+((E7+F7)/2-88)*2&gt;20,20,IF(16+((E7+F7)/2-88)*2&lt;0,0,16+((E7+F7)/2-88)*2)))))</f>
        <v>18</v>
      </c>
      <c r="H7" s="21">
        <v>4</v>
      </c>
      <c r="I7" s="21">
        <v>8</v>
      </c>
      <c r="J7" s="21"/>
      <c r="K7" s="21">
        <v>6</v>
      </c>
      <c r="L7" s="21"/>
      <c r="M7" s="21"/>
      <c r="N7" s="21"/>
      <c r="O7" s="21">
        <f t="shared" ref="O7:O17" si="2">SUM(D7+G7+H7+I7+J7+K7+L7+M7+N7)</f>
        <v>70</v>
      </c>
      <c r="P7" s="49" t="s">
        <v>45</v>
      </c>
      <c r="Q7" s="50"/>
    </row>
    <row r="8" spans="1:17" s="2" customFormat="1" ht="23.25" customHeight="1">
      <c r="A8" s="20">
        <v>3</v>
      </c>
      <c r="B8" s="21" t="s">
        <v>17</v>
      </c>
      <c r="C8" s="21">
        <v>86</v>
      </c>
      <c r="D8" s="21">
        <f t="shared" si="0"/>
        <v>34.4</v>
      </c>
      <c r="E8" s="21"/>
      <c r="F8" s="21"/>
      <c r="G8" s="21">
        <f t="shared" si="1"/>
        <v>16</v>
      </c>
      <c r="H8" s="21">
        <v>8</v>
      </c>
      <c r="I8" s="21">
        <v>8</v>
      </c>
      <c r="J8" s="21">
        <v>6</v>
      </c>
      <c r="K8" s="21">
        <v>6</v>
      </c>
      <c r="L8" s="21">
        <v>6</v>
      </c>
      <c r="M8" s="21"/>
      <c r="N8" s="21"/>
      <c r="O8" s="21">
        <f t="shared" si="2"/>
        <v>84.4</v>
      </c>
      <c r="P8" s="49"/>
      <c r="Q8" s="50"/>
    </row>
    <row r="9" spans="1:17" s="2" customFormat="1" ht="23.25" customHeight="1">
      <c r="A9" s="20">
        <v>4</v>
      </c>
      <c r="B9" s="22" t="s">
        <v>18</v>
      </c>
      <c r="C9" s="21">
        <v>85</v>
      </c>
      <c r="D9" s="21">
        <f t="shared" si="0"/>
        <v>34</v>
      </c>
      <c r="E9" s="21"/>
      <c r="F9" s="21"/>
      <c r="G9" s="21">
        <f t="shared" si="1"/>
        <v>16</v>
      </c>
      <c r="H9" s="21">
        <v>8</v>
      </c>
      <c r="I9" s="21">
        <v>8</v>
      </c>
      <c r="J9" s="21"/>
      <c r="K9" s="21">
        <v>6</v>
      </c>
      <c r="L9" s="21">
        <v>6</v>
      </c>
      <c r="M9" s="21"/>
      <c r="N9" s="21"/>
      <c r="O9" s="21">
        <f t="shared" si="2"/>
        <v>78</v>
      </c>
      <c r="P9" s="49"/>
      <c r="Q9" s="50"/>
    </row>
    <row r="10" spans="1:17" s="2" customFormat="1" ht="23.25" customHeight="1">
      <c r="A10" s="20">
        <v>5</v>
      </c>
      <c r="B10" s="22" t="s">
        <v>19</v>
      </c>
      <c r="C10" s="21">
        <v>87</v>
      </c>
      <c r="D10" s="21">
        <f t="shared" si="0"/>
        <v>34.800000000000004</v>
      </c>
      <c r="E10" s="21"/>
      <c r="F10" s="23"/>
      <c r="G10" s="21">
        <f t="shared" si="1"/>
        <v>16</v>
      </c>
      <c r="H10" s="21">
        <v>5</v>
      </c>
      <c r="I10" s="21">
        <v>4</v>
      </c>
      <c r="J10" s="21">
        <v>6</v>
      </c>
      <c r="K10" s="21">
        <v>6</v>
      </c>
      <c r="L10" s="21">
        <v>6</v>
      </c>
      <c r="M10" s="21"/>
      <c r="N10" s="21"/>
      <c r="O10" s="21">
        <f t="shared" si="2"/>
        <v>77.800000000000011</v>
      </c>
      <c r="P10" s="49"/>
      <c r="Q10" s="50"/>
    </row>
    <row r="11" spans="1:17" s="2" customFormat="1" ht="23.25" customHeight="1">
      <c r="A11" s="20">
        <v>6</v>
      </c>
      <c r="B11" s="21" t="s">
        <v>20</v>
      </c>
      <c r="C11" s="21">
        <v>87</v>
      </c>
      <c r="D11" s="21">
        <f t="shared" si="0"/>
        <v>34.800000000000004</v>
      </c>
      <c r="E11" s="21"/>
      <c r="F11" s="21"/>
      <c r="G11" s="21">
        <f t="shared" si="1"/>
        <v>16</v>
      </c>
      <c r="H11" s="21">
        <v>5</v>
      </c>
      <c r="I11" s="21">
        <v>7</v>
      </c>
      <c r="J11" s="21">
        <v>5.5</v>
      </c>
      <c r="K11" s="21">
        <v>6</v>
      </c>
      <c r="L11" s="21">
        <v>6</v>
      </c>
      <c r="M11" s="21"/>
      <c r="N11" s="21"/>
      <c r="O11" s="21">
        <f t="shared" si="2"/>
        <v>80.300000000000011</v>
      </c>
      <c r="P11" s="49"/>
      <c r="Q11" s="50"/>
    </row>
    <row r="12" spans="1:17" s="2" customFormat="1" ht="23.25" customHeight="1">
      <c r="A12" s="20">
        <v>7</v>
      </c>
      <c r="B12" s="21" t="s">
        <v>21</v>
      </c>
      <c r="C12" s="21">
        <v>87</v>
      </c>
      <c r="D12" s="21">
        <f t="shared" si="0"/>
        <v>34.800000000000004</v>
      </c>
      <c r="E12" s="21"/>
      <c r="F12" s="23"/>
      <c r="G12" s="21">
        <f t="shared" si="1"/>
        <v>16</v>
      </c>
      <c r="H12" s="21">
        <v>5</v>
      </c>
      <c r="I12" s="21">
        <v>8</v>
      </c>
      <c r="J12" s="21">
        <v>6</v>
      </c>
      <c r="K12" s="21">
        <v>6</v>
      </c>
      <c r="L12" s="21">
        <v>6</v>
      </c>
      <c r="M12" s="21"/>
      <c r="N12" s="21"/>
      <c r="O12" s="21">
        <f t="shared" si="2"/>
        <v>81.800000000000011</v>
      </c>
      <c r="P12" s="49"/>
      <c r="Q12" s="50"/>
    </row>
    <row r="13" spans="1:17" s="2" customFormat="1" ht="23.25" customHeight="1">
      <c r="A13" s="20">
        <v>8</v>
      </c>
      <c r="B13" s="21" t="s">
        <v>22</v>
      </c>
      <c r="C13" s="21">
        <v>87</v>
      </c>
      <c r="D13" s="21">
        <f t="shared" si="0"/>
        <v>34.800000000000004</v>
      </c>
      <c r="E13" s="21">
        <v>92</v>
      </c>
      <c r="F13" s="21">
        <v>89.5</v>
      </c>
      <c r="G13" s="21">
        <f t="shared" si="1"/>
        <v>20</v>
      </c>
      <c r="H13" s="21">
        <v>3</v>
      </c>
      <c r="I13" s="21">
        <v>7</v>
      </c>
      <c r="J13" s="21">
        <v>5.5</v>
      </c>
      <c r="K13" s="21">
        <v>3</v>
      </c>
      <c r="L13" s="21">
        <v>6</v>
      </c>
      <c r="M13" s="21"/>
      <c r="N13" s="21"/>
      <c r="O13" s="21">
        <f t="shared" si="2"/>
        <v>79.300000000000011</v>
      </c>
      <c r="P13" s="49"/>
      <c r="Q13" s="50"/>
    </row>
    <row r="14" spans="1:17" s="2" customFormat="1" ht="23.25" customHeight="1">
      <c r="A14" s="20">
        <v>9</v>
      </c>
      <c r="B14" s="21" t="s">
        <v>23</v>
      </c>
      <c r="C14" s="21">
        <v>85</v>
      </c>
      <c r="D14" s="21">
        <f t="shared" si="0"/>
        <v>34</v>
      </c>
      <c r="E14" s="24"/>
      <c r="F14" s="24"/>
      <c r="G14" s="21">
        <f t="shared" si="1"/>
        <v>16</v>
      </c>
      <c r="H14" s="21">
        <v>3</v>
      </c>
      <c r="I14" s="21">
        <v>5</v>
      </c>
      <c r="J14" s="21">
        <v>6</v>
      </c>
      <c r="K14" s="21">
        <v>6</v>
      </c>
      <c r="L14" s="21">
        <v>6</v>
      </c>
      <c r="M14" s="21"/>
      <c r="N14" s="21"/>
      <c r="O14" s="21">
        <f t="shared" si="2"/>
        <v>76</v>
      </c>
      <c r="P14" s="49"/>
      <c r="Q14" s="50"/>
    </row>
    <row r="15" spans="1:17" s="2" customFormat="1" ht="23.25" customHeight="1">
      <c r="A15" s="20">
        <v>10</v>
      </c>
      <c r="B15" s="21" t="s">
        <v>24</v>
      </c>
      <c r="C15" s="21">
        <v>88</v>
      </c>
      <c r="D15" s="21">
        <f t="shared" si="0"/>
        <v>35.200000000000003</v>
      </c>
      <c r="E15" s="21"/>
      <c r="F15" s="21">
        <v>88.5</v>
      </c>
      <c r="G15" s="21">
        <f t="shared" si="1"/>
        <v>17</v>
      </c>
      <c r="H15" s="21">
        <v>4</v>
      </c>
      <c r="I15" s="21">
        <v>4</v>
      </c>
      <c r="J15" s="21"/>
      <c r="K15" s="21">
        <v>3</v>
      </c>
      <c r="L15" s="21">
        <v>6</v>
      </c>
      <c r="M15" s="21"/>
      <c r="N15" s="21"/>
      <c r="O15" s="21">
        <f t="shared" si="2"/>
        <v>69.2</v>
      </c>
      <c r="P15" s="49"/>
      <c r="Q15" s="50"/>
    </row>
    <row r="16" spans="1:17" s="2" customFormat="1" ht="23.25" customHeight="1">
      <c r="A16" s="20">
        <v>11</v>
      </c>
      <c r="B16" s="21" t="s">
        <v>25</v>
      </c>
      <c r="C16" s="21">
        <v>85</v>
      </c>
      <c r="D16" s="21">
        <f t="shared" si="0"/>
        <v>34</v>
      </c>
      <c r="E16" s="21"/>
      <c r="F16" s="21"/>
      <c r="G16" s="21">
        <f t="shared" si="1"/>
        <v>16</v>
      </c>
      <c r="H16" s="21">
        <v>2</v>
      </c>
      <c r="I16" s="21">
        <v>7</v>
      </c>
      <c r="J16" s="21">
        <v>6</v>
      </c>
      <c r="K16" s="21">
        <v>3</v>
      </c>
      <c r="L16" s="21">
        <v>6</v>
      </c>
      <c r="M16" s="21">
        <v>5</v>
      </c>
      <c r="N16" s="21"/>
      <c r="O16" s="21">
        <f t="shared" si="2"/>
        <v>79</v>
      </c>
      <c r="P16" s="49" t="s">
        <v>53</v>
      </c>
      <c r="Q16" s="50"/>
    </row>
    <row r="17" spans="1:17" s="2" customFormat="1" ht="23.25" customHeight="1">
      <c r="A17" s="20">
        <v>12</v>
      </c>
      <c r="B17" s="21" t="s">
        <v>26</v>
      </c>
      <c r="C17" s="21">
        <v>82</v>
      </c>
      <c r="D17" s="21">
        <f t="shared" si="0"/>
        <v>32.800000000000004</v>
      </c>
      <c r="E17" s="21"/>
      <c r="F17" s="21">
        <v>92</v>
      </c>
      <c r="G17" s="21">
        <f t="shared" si="1"/>
        <v>20</v>
      </c>
      <c r="H17" s="21">
        <v>5</v>
      </c>
      <c r="I17" s="21">
        <v>7</v>
      </c>
      <c r="J17" s="21">
        <v>5.5</v>
      </c>
      <c r="K17" s="21">
        <v>6</v>
      </c>
      <c r="L17" s="21">
        <v>6</v>
      </c>
      <c r="M17" s="21"/>
      <c r="N17" s="21"/>
      <c r="O17" s="21">
        <f t="shared" si="2"/>
        <v>82.300000000000011</v>
      </c>
      <c r="P17" s="49"/>
      <c r="Q17" s="50"/>
    </row>
    <row r="18" spans="1:17" s="1" customFormat="1" ht="23.25" customHeight="1">
      <c r="A18" s="62" t="s">
        <v>27</v>
      </c>
      <c r="B18" s="62"/>
      <c r="C18" s="21">
        <v>78</v>
      </c>
      <c r="D18" s="21" t="s">
        <v>28</v>
      </c>
      <c r="E18" s="21">
        <v>80</v>
      </c>
      <c r="F18" s="21">
        <v>82</v>
      </c>
      <c r="G18" s="21" t="s">
        <v>28</v>
      </c>
      <c r="H18" s="21" t="s">
        <v>28</v>
      </c>
      <c r="I18" s="21" t="s">
        <v>28</v>
      </c>
      <c r="J18" s="21" t="s">
        <v>28</v>
      </c>
      <c r="K18" s="21" t="s">
        <v>28</v>
      </c>
      <c r="L18" s="21" t="s">
        <v>28</v>
      </c>
      <c r="M18" s="21" t="s">
        <v>28</v>
      </c>
      <c r="N18" s="21" t="s">
        <v>28</v>
      </c>
      <c r="O18" s="21" t="s">
        <v>28</v>
      </c>
      <c r="P18" s="49"/>
      <c r="Q18" s="50"/>
    </row>
    <row r="19" spans="1:17" s="1" customFormat="1" ht="23.25" customHeight="1">
      <c r="A19" s="62" t="s">
        <v>29</v>
      </c>
      <c r="B19" s="62"/>
      <c r="C19" s="14">
        <v>88</v>
      </c>
      <c r="D19" s="14" t="s">
        <v>28</v>
      </c>
      <c r="E19" s="14"/>
      <c r="F19" s="14">
        <v>91</v>
      </c>
      <c r="G19" s="14" t="s">
        <v>28</v>
      </c>
      <c r="H19" s="14" t="s">
        <v>28</v>
      </c>
      <c r="I19" s="21" t="s">
        <v>28</v>
      </c>
      <c r="J19" s="21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21" t="s">
        <v>28</v>
      </c>
      <c r="P19" s="63"/>
      <c r="Q19" s="64"/>
    </row>
    <row r="20" spans="1:17" s="1" customFormat="1" ht="102" customHeight="1">
      <c r="A20" s="25" t="s">
        <v>30</v>
      </c>
      <c r="B20" s="51" t="s">
        <v>50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s="3" customFormat="1" ht="25.5" customHeight="1">
      <c r="Q21" s="26"/>
    </row>
    <row r="22" spans="1:17" s="3" customFormat="1" ht="25.5" customHeight="1">
      <c r="Q22" s="26"/>
    </row>
    <row r="23" spans="1:17" s="3" customFormat="1" ht="25.5" customHeight="1">
      <c r="Q23" s="26"/>
    </row>
    <row r="24" spans="1:17" s="3" customFormat="1" ht="25.5" customHeight="1">
      <c r="Q24" s="26"/>
    </row>
    <row r="25" spans="1:17" s="3" customFormat="1" ht="25.5" customHeight="1">
      <c r="Q25" s="26"/>
    </row>
    <row r="26" spans="1:17" s="3" customFormat="1" ht="25.5" customHeight="1">
      <c r="Q26" s="26"/>
    </row>
    <row r="27" spans="1:17" s="3" customFormat="1" ht="25.5" customHeight="1">
      <c r="Q27" s="26"/>
    </row>
    <row r="28" spans="1:17" s="3" customFormat="1" ht="25.5" customHeight="1">
      <c r="Q28" s="26"/>
    </row>
    <row r="29" spans="1:17" s="3" customFormat="1" ht="25.5" customHeight="1">
      <c r="Q29" s="26"/>
    </row>
    <row r="30" spans="1:17" s="3" customFormat="1" ht="25.5" customHeight="1">
      <c r="Q30" s="26"/>
    </row>
    <row r="31" spans="1:17" s="3" customFormat="1" ht="25.5" customHeight="1">
      <c r="Q31" s="26"/>
    </row>
    <row r="32" spans="1:17" s="3" customFormat="1" ht="25.5" customHeight="1">
      <c r="Q32" s="26"/>
    </row>
    <row r="33" spans="17:17" s="3" customFormat="1" ht="25.5" customHeight="1">
      <c r="Q33" s="26"/>
    </row>
  </sheetData>
  <sheetProtection selectLockedCells="1"/>
  <sortState ref="B6:R17">
    <sortCondition descending="1" ref="O6:O17"/>
  </sortState>
  <mergeCells count="34">
    <mergeCell ref="B20:Q20"/>
    <mergeCell ref="A4:A5"/>
    <mergeCell ref="B4:B5"/>
    <mergeCell ref="H4:H5"/>
    <mergeCell ref="K4:K5"/>
    <mergeCell ref="L4:L5"/>
    <mergeCell ref="M4:M5"/>
    <mergeCell ref="N4:N5"/>
    <mergeCell ref="O4:O5"/>
    <mergeCell ref="P4:Q5"/>
    <mergeCell ref="P16:Q16"/>
    <mergeCell ref="P17:Q17"/>
    <mergeCell ref="A18:B18"/>
    <mergeCell ref="P18:Q18"/>
    <mergeCell ref="A19:B19"/>
    <mergeCell ref="P19:Q19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I4:I5"/>
    <mergeCell ref="J4:J5"/>
    <mergeCell ref="A1:D1"/>
    <mergeCell ref="A2:Q2"/>
    <mergeCell ref="A3:C3"/>
    <mergeCell ref="O3:Q3"/>
    <mergeCell ref="C4:D4"/>
    <mergeCell ref="E4:G4"/>
  </mergeCells>
  <phoneticPr fontId="15" type="noConversion"/>
  <pageMargins left="1.1023622047244095" right="0.70866141732283472" top="0.74803149606299213" bottom="0.55118110236220474" header="0.31496062992125984" footer="0.47244094488188981"/>
  <pageSetup paperSize="9" scale="90" orientation="landscape" verticalDpi="300" r:id="rId1"/>
  <headerFooter>
    <oddFooter>&amp;R&amp;14-5-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"/>
  <sheetViews>
    <sheetView workbookViewId="0">
      <selection activeCell="D6" sqref="D6"/>
    </sheetView>
  </sheetViews>
  <sheetFormatPr defaultColWidth="9" defaultRowHeight="13.5"/>
  <cols>
    <col min="1" max="1" width="14.875" customWidth="1"/>
    <col min="2" max="2" width="35.25" customWidth="1"/>
    <col min="3" max="3" width="21.75" customWidth="1"/>
    <col min="4" max="4" width="18.5" customWidth="1"/>
    <col min="5" max="5" width="13.75" customWidth="1"/>
    <col min="6" max="6" width="16.125" customWidth="1"/>
    <col min="7" max="7" width="13.375" customWidth="1"/>
  </cols>
  <sheetData>
    <row r="1" spans="1:7" ht="22.5" customHeight="1">
      <c r="A1" s="9" t="s">
        <v>31</v>
      </c>
    </row>
    <row r="2" spans="1:7" ht="30.75" customHeight="1">
      <c r="A2" s="78" t="s">
        <v>105</v>
      </c>
      <c r="B2" s="78"/>
      <c r="C2" s="78"/>
      <c r="D2" s="78"/>
      <c r="E2" s="78"/>
      <c r="F2" s="78"/>
      <c r="G2" s="78"/>
    </row>
    <row r="3" spans="1:7" ht="29.25" customHeight="1">
      <c r="A3" s="70" t="s">
        <v>32</v>
      </c>
      <c r="B3" s="70"/>
      <c r="C3" s="10"/>
      <c r="D3" s="10"/>
      <c r="E3" s="10"/>
      <c r="F3" s="44" t="str">
        <f>各村成绩!O3</f>
        <v xml:space="preserve"> 时间：2024年05月31日</v>
      </c>
      <c r="G3" s="44"/>
    </row>
    <row r="4" spans="1:7" ht="24.75" customHeight="1">
      <c r="A4" s="69" t="s">
        <v>33</v>
      </c>
      <c r="B4" s="71" t="s">
        <v>34</v>
      </c>
      <c r="C4" s="71"/>
      <c r="D4" s="72" t="s">
        <v>35</v>
      </c>
      <c r="E4" s="72"/>
      <c r="F4" s="73"/>
      <c r="G4" s="69" t="s">
        <v>36</v>
      </c>
    </row>
    <row r="5" spans="1:7" ht="29.25" customHeight="1">
      <c r="A5" s="69"/>
      <c r="B5" s="11" t="s">
        <v>37</v>
      </c>
      <c r="C5" s="12" t="s">
        <v>38</v>
      </c>
      <c r="D5" s="12" t="s">
        <v>39</v>
      </c>
      <c r="E5" s="13" t="s">
        <v>40</v>
      </c>
      <c r="F5" s="13" t="s">
        <v>41</v>
      </c>
      <c r="G5" s="69"/>
    </row>
    <row r="6" spans="1:7" ht="157.5" customHeight="1">
      <c r="A6" s="14" t="s">
        <v>42</v>
      </c>
      <c r="B6" s="14" t="str">
        <f>"("&amp;各村成绩!C6&amp;"+"&amp;各村成绩!C7&amp;"+"&amp;各村成绩!C8&amp;"+"&amp;各村成绩!C9&amp;"+"&amp;各村成绩!C10&amp;"+"&amp;各村成绩!C11&amp;"+"&amp;各村成绩!C12&amp;"+"&amp;各村成绩!C13&amp;"+"&amp;各村成绩!C14&amp;"+"&amp;各村成绩!C15&amp;"+"&amp;各村成绩!C16&amp;"+"&amp;各村成绩!C17&amp;")"&amp;"/12*70%="&amp;ROUND(SUM(各村成绩!C6:C17)/12*0.7,2)</f>
        <v>(87+85+86+85+87+87+87+87+85+88+85+82)/12*70%=60.14</v>
      </c>
      <c r="C6" s="15" t="str">
        <f>各村成绩!C18&amp;"*30%="&amp;各村成绩!C18*0.3</f>
        <v>78*30%=23.4</v>
      </c>
      <c r="D6" s="15"/>
      <c r="E6" s="15"/>
      <c r="F6" s="15"/>
      <c r="G6" s="16">
        <f>SUM(各村成绩!C6:C17)/12*0.7+各村成绩!C18*0.3+D6+E6+F6</f>
        <v>83.541666666666657</v>
      </c>
    </row>
    <row r="7" spans="1:7" ht="80.25" customHeight="1">
      <c r="A7" s="17" t="s">
        <v>9</v>
      </c>
      <c r="B7" s="65" t="s">
        <v>43</v>
      </c>
      <c r="C7" s="66"/>
      <c r="D7" s="66"/>
      <c r="E7" s="66"/>
      <c r="F7" s="66"/>
      <c r="G7" s="67"/>
    </row>
    <row r="8" spans="1:7" ht="28.5" customHeight="1">
      <c r="A8" s="68"/>
      <c r="B8" s="68"/>
      <c r="C8" s="68"/>
      <c r="D8" s="68"/>
      <c r="E8" s="68"/>
      <c r="F8" s="68"/>
      <c r="G8" s="68"/>
    </row>
  </sheetData>
  <mergeCells count="9">
    <mergeCell ref="B7:G7"/>
    <mergeCell ref="A8:G8"/>
    <mergeCell ref="A4:A5"/>
    <mergeCell ref="G4:G5"/>
    <mergeCell ref="A3:B3"/>
    <mergeCell ref="F3:G3"/>
    <mergeCell ref="B4:C4"/>
    <mergeCell ref="D4:F4"/>
    <mergeCell ref="A2:G2"/>
  </mergeCells>
  <phoneticPr fontId="15" type="noConversion"/>
  <pageMargins left="0.70866141732283472" right="0.70866141732283472" top="0.74803149606299213" bottom="0.74803149606299213" header="0.31496062992125984" footer="0.59055118110236227"/>
  <pageSetup paperSize="9" orientation="landscape" horizontalDpi="200" verticalDpi="300" r:id="rId1"/>
  <headerFooter>
    <oddFooter>&amp;L&amp;14-6-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zoomScale="85" zoomScaleNormal="85" workbookViewId="0">
      <selection activeCell="P11" sqref="P11"/>
    </sheetView>
  </sheetViews>
  <sheetFormatPr defaultColWidth="9" defaultRowHeight="13.5"/>
  <cols>
    <col min="1" max="1" width="11.375" customWidth="1"/>
    <col min="2" max="2" width="10.25" customWidth="1"/>
    <col min="3" max="4" width="8" customWidth="1"/>
    <col min="5" max="5" width="8.25" customWidth="1"/>
    <col min="6" max="7" width="6.5" customWidth="1"/>
    <col min="8" max="8" width="9.875" customWidth="1"/>
    <col min="9" max="9" width="8.25" customWidth="1"/>
    <col min="10" max="10" width="9.375" customWidth="1"/>
    <col min="11" max="11" width="9.875" customWidth="1"/>
    <col min="12" max="12" width="7.625" customWidth="1"/>
    <col min="13" max="13" width="10.375" customWidth="1"/>
    <col min="14" max="14" width="9.75" customWidth="1"/>
    <col min="15" max="15" width="13.875" customWidth="1"/>
    <col min="16" max="16" width="35.625" customWidth="1"/>
    <col min="17" max="17" width="15.625" customWidth="1"/>
  </cols>
  <sheetData>
    <row r="1" spans="1:17" ht="22.5" customHeight="1">
      <c r="A1" s="80" t="s">
        <v>104</v>
      </c>
    </row>
    <row r="2" spans="1:17" ht="41.25" customHeight="1">
      <c r="A2" s="79" t="s">
        <v>103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30.75" customHeight="1">
      <c r="A3" s="40" t="s">
        <v>102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39" t="s">
        <v>101</v>
      </c>
    </row>
    <row r="4" spans="1:17" ht="50.25" customHeight="1">
      <c r="A4" s="74" t="s">
        <v>100</v>
      </c>
      <c r="B4" s="75" t="s">
        <v>99</v>
      </c>
      <c r="C4" s="76" t="s">
        <v>98</v>
      </c>
      <c r="D4" s="76"/>
      <c r="E4" s="76" t="s">
        <v>97</v>
      </c>
      <c r="F4" s="76"/>
      <c r="G4" s="76"/>
      <c r="H4" s="77" t="s">
        <v>96</v>
      </c>
      <c r="I4" s="77"/>
      <c r="J4" s="77"/>
      <c r="K4" s="77"/>
      <c r="L4" s="77"/>
      <c r="M4" s="77"/>
      <c r="N4" s="77" t="s">
        <v>95</v>
      </c>
      <c r="O4" s="77" t="s">
        <v>94</v>
      </c>
      <c r="P4" s="77" t="s">
        <v>93</v>
      </c>
      <c r="Q4" s="76" t="s">
        <v>9</v>
      </c>
    </row>
    <row r="5" spans="1:17" ht="36.75" customHeight="1">
      <c r="A5" s="74"/>
      <c r="B5" s="75"/>
      <c r="C5" s="76"/>
      <c r="D5" s="76"/>
      <c r="E5" s="76"/>
      <c r="F5" s="76"/>
      <c r="G5" s="76"/>
      <c r="H5" s="38" t="s">
        <v>92</v>
      </c>
      <c r="I5" s="38" t="s">
        <v>90</v>
      </c>
      <c r="J5" s="38" t="s">
        <v>89</v>
      </c>
      <c r="K5" s="38" t="s">
        <v>91</v>
      </c>
      <c r="L5" s="38" t="s">
        <v>90</v>
      </c>
      <c r="M5" s="38" t="s">
        <v>89</v>
      </c>
      <c r="N5" s="77"/>
      <c r="O5" s="77"/>
      <c r="P5" s="77"/>
      <c r="Q5" s="76"/>
    </row>
    <row r="6" spans="1:17" ht="43.5" customHeight="1">
      <c r="A6" s="32" t="s">
        <v>18</v>
      </c>
      <c r="B6" s="31"/>
      <c r="C6" s="31" t="s">
        <v>84</v>
      </c>
      <c r="D6" s="31"/>
      <c r="E6" s="29"/>
      <c r="F6" s="31"/>
      <c r="G6" s="31"/>
      <c r="H6" s="31" t="s">
        <v>60</v>
      </c>
      <c r="I6" s="30" t="s">
        <v>72</v>
      </c>
      <c r="J6" s="30" t="s">
        <v>56</v>
      </c>
      <c r="K6" s="31" t="s">
        <v>71</v>
      </c>
      <c r="L6" s="31" t="s">
        <v>59</v>
      </c>
      <c r="M6" s="30" t="s">
        <v>88</v>
      </c>
      <c r="N6" s="29"/>
      <c r="O6" s="34" t="s">
        <v>62</v>
      </c>
      <c r="P6" s="28" t="s">
        <v>75</v>
      </c>
      <c r="Q6" s="37"/>
    </row>
    <row r="7" spans="1:17" ht="43.5" customHeight="1">
      <c r="A7" s="32" t="s">
        <v>20</v>
      </c>
      <c r="B7" s="31"/>
      <c r="C7" s="31"/>
      <c r="D7" s="31"/>
      <c r="E7" s="31" t="s">
        <v>79</v>
      </c>
      <c r="F7" s="31"/>
      <c r="G7" s="31"/>
      <c r="H7" s="31" t="s">
        <v>60</v>
      </c>
      <c r="I7" s="31" t="s">
        <v>59</v>
      </c>
      <c r="J7" s="31" t="s">
        <v>56</v>
      </c>
      <c r="K7" s="31" t="s">
        <v>71</v>
      </c>
      <c r="L7" s="31" t="s">
        <v>59</v>
      </c>
      <c r="M7" s="29" t="s">
        <v>56</v>
      </c>
      <c r="N7" s="29"/>
      <c r="O7" s="34" t="s">
        <v>62</v>
      </c>
      <c r="P7" s="28" t="s">
        <v>66</v>
      </c>
      <c r="Q7" s="27"/>
    </row>
    <row r="8" spans="1:17" ht="43.5" customHeight="1">
      <c r="A8" s="32" t="s">
        <v>25</v>
      </c>
      <c r="B8" s="31"/>
      <c r="C8" s="31"/>
      <c r="D8" s="31"/>
      <c r="E8" s="29" t="s">
        <v>87</v>
      </c>
      <c r="F8" s="31" t="s">
        <v>60</v>
      </c>
      <c r="G8" s="31" t="s">
        <v>82</v>
      </c>
      <c r="H8" s="31" t="s">
        <v>60</v>
      </c>
      <c r="I8" s="31" t="s">
        <v>57</v>
      </c>
      <c r="J8" s="30" t="s">
        <v>81</v>
      </c>
      <c r="K8" s="31" t="s">
        <v>71</v>
      </c>
      <c r="L8" s="31" t="s">
        <v>57</v>
      </c>
      <c r="M8" s="29" t="s">
        <v>56</v>
      </c>
      <c r="N8" s="36" t="s">
        <v>86</v>
      </c>
      <c r="O8" s="29"/>
      <c r="P8" s="28" t="s">
        <v>85</v>
      </c>
      <c r="Q8" s="35"/>
    </row>
    <row r="9" spans="1:17" ht="43.5" customHeight="1">
      <c r="A9" s="32" t="s">
        <v>15</v>
      </c>
      <c r="B9" s="31" t="s">
        <v>84</v>
      </c>
      <c r="C9" s="31"/>
      <c r="D9" s="31"/>
      <c r="E9" s="29"/>
      <c r="F9" s="31"/>
      <c r="G9" s="31"/>
      <c r="H9" s="31" t="s">
        <v>60</v>
      </c>
      <c r="I9" s="29" t="s">
        <v>59</v>
      </c>
      <c r="J9" s="31" t="s">
        <v>56</v>
      </c>
      <c r="K9" s="31" t="s">
        <v>71</v>
      </c>
      <c r="L9" s="31" t="s">
        <v>57</v>
      </c>
      <c r="M9" s="29" t="s">
        <v>56</v>
      </c>
      <c r="N9" s="34"/>
      <c r="O9" s="34" t="s">
        <v>62</v>
      </c>
      <c r="P9" s="28" t="s">
        <v>83</v>
      </c>
      <c r="Q9" s="35"/>
    </row>
    <row r="10" spans="1:17" ht="43.5" customHeight="1">
      <c r="A10" s="32" t="s">
        <v>22</v>
      </c>
      <c r="B10" s="31"/>
      <c r="C10" s="31"/>
      <c r="D10" s="31"/>
      <c r="E10" s="36" t="s">
        <v>79</v>
      </c>
      <c r="F10" s="31" t="s">
        <v>82</v>
      </c>
      <c r="G10" s="31"/>
      <c r="H10" s="31" t="s">
        <v>60</v>
      </c>
      <c r="I10" s="31" t="s">
        <v>57</v>
      </c>
      <c r="J10" s="30" t="s">
        <v>81</v>
      </c>
      <c r="K10" s="31" t="s">
        <v>71</v>
      </c>
      <c r="L10" s="30" t="s">
        <v>72</v>
      </c>
      <c r="M10" s="29" t="s">
        <v>56</v>
      </c>
      <c r="N10" s="36"/>
      <c r="O10" s="29"/>
      <c r="P10" s="28" t="s">
        <v>80</v>
      </c>
      <c r="Q10" s="27" t="s">
        <v>54</v>
      </c>
    </row>
    <row r="11" spans="1:17" ht="43.5" customHeight="1">
      <c r="A11" s="32" t="s">
        <v>23</v>
      </c>
      <c r="B11" s="31"/>
      <c r="C11" s="31"/>
      <c r="D11" s="31"/>
      <c r="E11" s="29"/>
      <c r="F11" s="31"/>
      <c r="G11" s="31"/>
      <c r="H11" s="31" t="s">
        <v>60</v>
      </c>
      <c r="I11" s="31" t="s">
        <v>59</v>
      </c>
      <c r="J11" s="31" t="s">
        <v>56</v>
      </c>
      <c r="K11" s="31" t="s">
        <v>58</v>
      </c>
      <c r="L11" s="31" t="s">
        <v>57</v>
      </c>
      <c r="M11" s="29" t="s">
        <v>56</v>
      </c>
      <c r="N11" s="29"/>
      <c r="O11" s="34" t="s">
        <v>62</v>
      </c>
      <c r="P11" s="28" t="s">
        <v>80</v>
      </c>
      <c r="Q11" s="35"/>
    </row>
    <row r="12" spans="1:17" ht="43.5" customHeight="1">
      <c r="A12" s="32" t="s">
        <v>17</v>
      </c>
      <c r="B12" s="31" t="s">
        <v>79</v>
      </c>
      <c r="C12" s="31"/>
      <c r="D12" s="31"/>
      <c r="E12" s="30" t="s">
        <v>78</v>
      </c>
      <c r="F12" s="31"/>
      <c r="G12" s="31"/>
      <c r="H12" s="31" t="s">
        <v>60</v>
      </c>
      <c r="I12" s="31" t="s">
        <v>59</v>
      </c>
      <c r="J12" s="31" t="s">
        <v>77</v>
      </c>
      <c r="K12" s="31" t="s">
        <v>76</v>
      </c>
      <c r="L12" s="30" t="s">
        <v>72</v>
      </c>
      <c r="M12" s="29" t="s">
        <v>56</v>
      </c>
      <c r="N12" s="36"/>
      <c r="O12" s="34" t="s">
        <v>62</v>
      </c>
      <c r="P12" s="28" t="s">
        <v>75</v>
      </c>
      <c r="Q12" s="35"/>
    </row>
    <row r="13" spans="1:17" ht="43.5" customHeight="1">
      <c r="A13" s="32" t="s">
        <v>26</v>
      </c>
      <c r="B13" s="31" t="s">
        <v>74</v>
      </c>
      <c r="C13" s="31"/>
      <c r="D13" s="31"/>
      <c r="E13" s="31" t="s">
        <v>73</v>
      </c>
      <c r="F13" s="31"/>
      <c r="G13" s="31"/>
      <c r="H13" s="31" t="s">
        <v>60</v>
      </c>
      <c r="I13" s="30" t="s">
        <v>72</v>
      </c>
      <c r="J13" s="30" t="s">
        <v>56</v>
      </c>
      <c r="K13" s="31" t="s">
        <v>71</v>
      </c>
      <c r="L13" s="31" t="s">
        <v>57</v>
      </c>
      <c r="M13" s="29" t="s">
        <v>56</v>
      </c>
      <c r="N13" s="29"/>
      <c r="O13" s="34" t="s">
        <v>62</v>
      </c>
      <c r="P13" s="28" t="s">
        <v>66</v>
      </c>
      <c r="Q13" s="27" t="s">
        <v>54</v>
      </c>
    </row>
    <row r="14" spans="1:17" ht="43.5" customHeight="1">
      <c r="A14" s="32" t="s">
        <v>21</v>
      </c>
      <c r="B14" s="31"/>
      <c r="C14" s="31" t="s">
        <v>70</v>
      </c>
      <c r="D14" s="31" t="s">
        <v>69</v>
      </c>
      <c r="E14" s="31"/>
      <c r="F14" s="31"/>
      <c r="G14" s="31"/>
      <c r="H14" s="31" t="s">
        <v>60</v>
      </c>
      <c r="I14" s="30" t="s">
        <v>68</v>
      </c>
      <c r="J14" s="30" t="s">
        <v>56</v>
      </c>
      <c r="K14" s="31" t="s">
        <v>58</v>
      </c>
      <c r="L14" s="31" t="s">
        <v>57</v>
      </c>
      <c r="M14" s="29" t="s">
        <v>56</v>
      </c>
      <c r="N14" s="29"/>
      <c r="O14" s="34" t="s">
        <v>62</v>
      </c>
      <c r="P14" s="28" t="s">
        <v>66</v>
      </c>
      <c r="Q14" s="35"/>
    </row>
    <row r="15" spans="1:17" ht="43.5" customHeight="1">
      <c r="A15" s="32" t="s">
        <v>19</v>
      </c>
      <c r="B15" s="31"/>
      <c r="C15" s="31"/>
      <c r="D15" s="31"/>
      <c r="E15" s="31"/>
      <c r="F15" s="31"/>
      <c r="G15" s="31"/>
      <c r="H15" s="31" t="s">
        <v>60</v>
      </c>
      <c r="I15" s="29" t="s">
        <v>59</v>
      </c>
      <c r="J15" s="31" t="s">
        <v>56</v>
      </c>
      <c r="K15" s="31" t="s">
        <v>67</v>
      </c>
      <c r="L15" s="31" t="s">
        <v>57</v>
      </c>
      <c r="M15" s="29" t="s">
        <v>56</v>
      </c>
      <c r="N15" s="29"/>
      <c r="O15" s="34" t="s">
        <v>62</v>
      </c>
      <c r="P15" s="28" t="s">
        <v>66</v>
      </c>
      <c r="Q15" s="27" t="s">
        <v>54</v>
      </c>
    </row>
    <row r="16" spans="1:17" ht="43.5" customHeight="1">
      <c r="A16" s="32" t="s">
        <v>16</v>
      </c>
      <c r="B16" s="31" t="s">
        <v>65</v>
      </c>
      <c r="C16" s="31" t="s">
        <v>64</v>
      </c>
      <c r="D16" s="31"/>
      <c r="E16" s="31"/>
      <c r="F16" s="31"/>
      <c r="G16" s="31"/>
      <c r="H16" s="31" t="s">
        <v>60</v>
      </c>
      <c r="I16" s="31" t="s">
        <v>59</v>
      </c>
      <c r="J16" s="31" t="s">
        <v>56</v>
      </c>
      <c r="K16" s="31" t="s">
        <v>63</v>
      </c>
      <c r="L16" s="31" t="s">
        <v>59</v>
      </c>
      <c r="M16" s="29" t="s">
        <v>56</v>
      </c>
      <c r="N16" s="29"/>
      <c r="O16" s="34" t="s">
        <v>62</v>
      </c>
      <c r="P16" s="28" t="s">
        <v>61</v>
      </c>
      <c r="Q16" s="33"/>
    </row>
    <row r="17" spans="1:17" ht="43.5" customHeight="1">
      <c r="A17" s="32" t="s">
        <v>24</v>
      </c>
      <c r="B17" s="31"/>
      <c r="C17" s="31"/>
      <c r="D17" s="31"/>
      <c r="E17" s="31"/>
      <c r="F17" s="31"/>
      <c r="G17" s="31"/>
      <c r="H17" s="31" t="s">
        <v>60</v>
      </c>
      <c r="I17" s="31" t="s">
        <v>59</v>
      </c>
      <c r="J17" s="29" t="s">
        <v>56</v>
      </c>
      <c r="K17" s="31" t="s">
        <v>58</v>
      </c>
      <c r="L17" s="31" t="s">
        <v>57</v>
      </c>
      <c r="M17" s="30" t="s">
        <v>56</v>
      </c>
      <c r="N17" s="29"/>
      <c r="O17" s="29"/>
      <c r="P17" s="28" t="s">
        <v>55</v>
      </c>
      <c r="Q17" s="27" t="s">
        <v>54</v>
      </c>
    </row>
    <row r="18" spans="1:17">
      <c r="P18" s="4"/>
    </row>
  </sheetData>
  <mergeCells count="10">
    <mergeCell ref="A2:Q2"/>
    <mergeCell ref="A4:A5"/>
    <mergeCell ref="B4:B5"/>
    <mergeCell ref="C4:D5"/>
    <mergeCell ref="E4:G5"/>
    <mergeCell ref="H4:M4"/>
    <mergeCell ref="N4:N5"/>
    <mergeCell ref="O4:O5"/>
    <mergeCell ref="P4:P5"/>
    <mergeCell ref="Q4:Q5"/>
  </mergeCells>
  <phoneticPr fontId="16" type="noConversion"/>
  <pageMargins left="0.78740157480314965" right="0.62992125984251968" top="0.74803149606299213" bottom="0.74803149606299213" header="0.31496062992125984" footer="0.31496062992125984"/>
  <pageSetup paperSize="9" scale="68" orientation="landscape" r:id="rId1"/>
  <headerFooter>
    <oddFooter>&amp;R&amp;18-7-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各村成绩</vt:lpstr>
      <vt:lpstr>保洁公司成绩（自动生成，勿改）</vt:lpstr>
      <vt:lpstr>成绩量化明细表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2024-06-06T09:11:00Z</cp:lastPrinted>
  <dcterms:created xsi:type="dcterms:W3CDTF">2006-09-13T11:21:00Z</dcterms:created>
  <dcterms:modified xsi:type="dcterms:W3CDTF">2024-06-06T09:11:02Z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F1F84998027D4F5C8017A16058CA96E9</vt:lpwstr>
  </property>
  <property fmtid="{D5CDD505-2E9C-101B-9397-08002B2CF9AE}" pid="3" name="KSOProductBuildVer">
    <vt:lpwstr>2052-11.1.0.13703</vt:lpwstr>
  </property>
</Properties>
</file>