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<sst xmlns="http://schemas.openxmlformats.org/spreadsheetml/2006/main" count="125" uniqueCount="123">
  <si>
    <t>附件1</t>
  </si>
  <si>
    <t>各乡镇（街道、开发区）9月份泉州“美丽乡村”考评成绩表</t>
  </si>
  <si>
    <t>项目</t>
  </si>
  <si>
    <t>乡镇
（街道）</t>
  </si>
  <si>
    <t>常住
人口数</t>
  </si>
  <si>
    <t>试点村</t>
  </si>
  <si>
    <t>村（社区）/道路/海岸带/公厕</t>
  </si>
  <si>
    <t>镇成绩</t>
  </si>
  <si>
    <t>排名</t>
  </si>
  <si>
    <t>项目
成绩</t>
  </si>
  <si>
    <t>县成绩</t>
  </si>
  <si>
    <t>村居（海岸带）</t>
  </si>
  <si>
    <t>雪峰开发区</t>
  </si>
  <si>
    <t>蓬华镇</t>
  </si>
  <si>
    <t>华美村</t>
  </si>
  <si>
    <t>向阳乡</t>
  </si>
  <si>
    <t>马迹村</t>
  </si>
  <si>
    <t>眉山乡</t>
  </si>
  <si>
    <t>田内村</t>
  </si>
  <si>
    <t>山后村</t>
  </si>
  <si>
    <t>梅山镇</t>
  </si>
  <si>
    <t>蓉中村</t>
  </si>
  <si>
    <t>诗溪村</t>
  </si>
  <si>
    <t>新兰村</t>
  </si>
  <si>
    <t>官桥镇</t>
  </si>
  <si>
    <t>九溪村</t>
  </si>
  <si>
    <t>金桥社区</t>
  </si>
  <si>
    <t>竹口村</t>
  </si>
  <si>
    <t>省新镇</t>
  </si>
  <si>
    <t>园内村</t>
  </si>
  <si>
    <t>满山红村</t>
  </si>
  <si>
    <t>洪梅镇</t>
  </si>
  <si>
    <t>山溪村</t>
  </si>
  <si>
    <t>仁科村</t>
  </si>
  <si>
    <t>梅溪村</t>
  </si>
  <si>
    <t>码头镇</t>
  </si>
  <si>
    <t>诗南村</t>
  </si>
  <si>
    <t>铺前村</t>
  </si>
  <si>
    <t>宫占村</t>
  </si>
  <si>
    <t>内柯村</t>
  </si>
  <si>
    <t>诗南村公厕</t>
  </si>
  <si>
    <t>九都镇</t>
  </si>
  <si>
    <t>新峰村</t>
  </si>
  <si>
    <t>翔云镇</t>
  </si>
  <si>
    <t>金安村</t>
  </si>
  <si>
    <t>翔山村</t>
  </si>
  <si>
    <t>洪濑镇</t>
  </si>
  <si>
    <t>大洋村</t>
  </si>
  <si>
    <t>溪霞村</t>
  </si>
  <si>
    <t>扬美村</t>
  </si>
  <si>
    <t>洪北社区</t>
  </si>
  <si>
    <t>乐峰镇</t>
  </si>
  <si>
    <t>炉星村</t>
  </si>
  <si>
    <t>炉山村</t>
  </si>
  <si>
    <t>诗山镇</t>
  </si>
  <si>
    <t>红旗村</t>
  </si>
  <si>
    <t>社一村</t>
  </si>
  <si>
    <t>金淘镇</t>
  </si>
  <si>
    <t>玉园村</t>
  </si>
  <si>
    <t>金淘村</t>
  </si>
  <si>
    <t>晨光村</t>
  </si>
  <si>
    <t>仑苍镇</t>
  </si>
  <si>
    <t>辉煌村</t>
  </si>
  <si>
    <t>园美村</t>
  </si>
  <si>
    <t>康美镇</t>
  </si>
  <si>
    <t>梅魁村</t>
  </si>
  <si>
    <t>赤岭村</t>
  </si>
  <si>
    <t>团结村</t>
  </si>
  <si>
    <t>美林街道</t>
  </si>
  <si>
    <t>坵洋村</t>
  </si>
  <si>
    <t>梅亭社区</t>
  </si>
  <si>
    <t>西美村</t>
  </si>
  <si>
    <t>石井镇</t>
  </si>
  <si>
    <t>后店村</t>
  </si>
  <si>
    <t>下房村</t>
  </si>
  <si>
    <t>老港村</t>
  </si>
  <si>
    <t>下房村公厕</t>
  </si>
  <si>
    <t>菊江码头-奎霞村海岸带</t>
  </si>
  <si>
    <t>钓鱼台、海关监管码头-龙凤演艺城海岸带</t>
  </si>
  <si>
    <t>霞美镇</t>
  </si>
  <si>
    <t>金山村</t>
  </si>
  <si>
    <t>邱钟村</t>
  </si>
  <si>
    <t>四甲村</t>
  </si>
  <si>
    <t>英都镇</t>
  </si>
  <si>
    <t>西峰村</t>
  </si>
  <si>
    <t>英东村</t>
  </si>
  <si>
    <t>丰州镇</t>
  </si>
  <si>
    <t>后田村</t>
  </si>
  <si>
    <t>双溪村</t>
  </si>
  <si>
    <t>溪美街道</t>
  </si>
  <si>
    <t>湖美社区</t>
  </si>
  <si>
    <t>崎峰社区</t>
  </si>
  <si>
    <t>水头镇</t>
  </si>
  <si>
    <t>上林村</t>
  </si>
  <si>
    <t>龙风村</t>
  </si>
  <si>
    <t>大盈村</t>
  </si>
  <si>
    <t>西锦村</t>
  </si>
  <si>
    <t>罗东镇</t>
  </si>
  <si>
    <t>潭溪村</t>
  </si>
  <si>
    <t>荆坑村</t>
  </si>
  <si>
    <t>柳城街道</t>
  </si>
  <si>
    <t>帽山社区</t>
  </si>
  <si>
    <t xml:space="preserve">象山社区 </t>
  </si>
  <si>
    <t>东田镇</t>
  </si>
  <si>
    <t>岐山村</t>
  </si>
  <si>
    <t>丰山村</t>
  </si>
  <si>
    <t>道路</t>
  </si>
  <si>
    <t>S308（柳城、霞美）</t>
  </si>
  <si>
    <t>S206（诗山、蓬华）</t>
  </si>
  <si>
    <t>沿海大通道（水头）</t>
  </si>
  <si>
    <t>X337（眉山、仑苍）</t>
  </si>
  <si>
    <t>乡镇道路（林坂村-前峰村）</t>
  </si>
  <si>
    <t>S307（诗山）</t>
  </si>
  <si>
    <t>S307（梅山）</t>
  </si>
  <si>
    <t>S307（金淘）</t>
  </si>
  <si>
    <t>G324（水头）</t>
  </si>
  <si>
    <t>G324（官桥）</t>
  </si>
  <si>
    <t>S201（石井）</t>
  </si>
  <si>
    <t>X305（东田·南同路）</t>
  </si>
  <si>
    <t>X332（罗东、乐峰）</t>
  </si>
  <si>
    <t>乡镇道路（乌墩岭-郭坑-英东村后宫）</t>
  </si>
  <si>
    <t>X329（金淘-省新-美林·南金路）</t>
  </si>
  <si>
    <t>备注：镇成绩=村居成绩*0.8+海岸带成绩*0.2      村居成绩=村居原始成绩*0.95+村居公厕成绩*0.05                          县成绩=村居项目总成绩*0.7+道路项目成绩*0.3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</si>
</sst>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_);[Red]\(0.0\)"/>
    <numFmt numFmtId="182" formatCode="0_);[Red]\(0\)"/>
    <numFmt numFmtId="183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0" fillId="0" borderId="0">
      <alignment vertical="center"/>
      <protection/>
    </xf>
    <xf numFmtId="0" fontId="12" fillId="11" borderId="7" applyNumberForma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>
      <alignment horizontal="center" vertical="center"/>
    </xf>
    <xf numFmtId="181" fontId="6" fillId="24" borderId="10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255"/>
    </xf>
    <xf numFmtId="0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24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6" fillId="24" borderId="10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常规 11 10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2 3" xfId="71"/>
    <cellStyle name="常规 2" xfId="72"/>
    <cellStyle name="常规 13" xfId="73"/>
    <cellStyle name="常规 17" xfId="74"/>
    <cellStyle name="常规 22" xfId="75"/>
    <cellStyle name="常规 18" xfId="76"/>
    <cellStyle name="常规 23" xfId="77"/>
    <cellStyle name="常规 24" xfId="78"/>
    <cellStyle name="常规 19" xfId="79"/>
    <cellStyle name="常规 20" xfId="80"/>
    <cellStyle name="常规 27" xfId="81"/>
    <cellStyle name="常规 3" xfId="82"/>
    <cellStyle name="常规 4" xfId="83"/>
    <cellStyle name="常规 4 5" xfId="84"/>
    <cellStyle name="常规 46" xfId="85"/>
    <cellStyle name="常规 5" xfId="86"/>
    <cellStyle name="常规 5 5" xfId="87"/>
    <cellStyle name="常规 7" xfId="88"/>
    <cellStyle name="常规 8" xfId="89"/>
    <cellStyle name="常规 9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1" name="Line 13"/>
        <xdr:cNvSpPr>
          <a:spLocks/>
        </xdr:cNvSpPr>
      </xdr:nvSpPr>
      <xdr:spPr>
        <a:xfrm>
          <a:off x="5800725" y="5810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30" zoomScaleNormal="130" zoomScaleSheetLayoutView="100" workbookViewId="0" topLeftCell="A1">
      <selection activeCell="I10" sqref="I10"/>
    </sheetView>
  </sheetViews>
  <sheetFormatPr defaultColWidth="9.00390625" defaultRowHeight="13.5"/>
  <cols>
    <col min="1" max="1" width="3.875" style="1" customWidth="1"/>
    <col min="2" max="2" width="8.625" style="0" customWidth="1"/>
    <col min="3" max="3" width="6.125" style="0" customWidth="1"/>
    <col min="4" max="4" width="8.00390625" style="2" customWidth="1"/>
    <col min="5" max="5" width="5.875" style="3" customWidth="1"/>
    <col min="6" max="6" width="8.75390625" style="2" customWidth="1"/>
    <col min="7" max="7" width="6.50390625" style="3" customWidth="1"/>
    <col min="8" max="8" width="9.00390625" style="2" customWidth="1"/>
    <col min="9" max="9" width="6.75390625" style="4" customWidth="1"/>
    <col min="10" max="10" width="6.375" style="5" customWidth="1"/>
    <col min="11" max="11" width="6.25390625" style="5" customWidth="1"/>
    <col min="12" max="12" width="3.75390625" style="0" customWidth="1"/>
    <col min="13" max="13" width="7.25390625" style="0" customWidth="1"/>
    <col min="14" max="14" width="7.00390625" style="2" customWidth="1"/>
    <col min="15" max="15" width="12.50390625" style="0" customWidth="1"/>
  </cols>
  <sheetData>
    <row r="1" spans="1:14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8"/>
      <c r="N1" s="29"/>
    </row>
    <row r="2" spans="1:14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0" t="s">
        <v>6</v>
      </c>
      <c r="G3" s="10"/>
      <c r="H3" s="10"/>
      <c r="I3" s="10"/>
      <c r="J3" s="30" t="s">
        <v>7</v>
      </c>
      <c r="K3" s="30"/>
      <c r="L3" s="31" t="s">
        <v>8</v>
      </c>
      <c r="M3" s="9" t="s">
        <v>9</v>
      </c>
      <c r="N3" s="10" t="s">
        <v>10</v>
      </c>
    </row>
    <row r="4" spans="1:14" ht="24.75" customHeight="1">
      <c r="A4" s="8" t="s">
        <v>11</v>
      </c>
      <c r="B4" s="11" t="s">
        <v>12</v>
      </c>
      <c r="C4" s="12">
        <v>786</v>
      </c>
      <c r="D4" s="12"/>
      <c r="E4" s="12"/>
      <c r="F4" s="13" t="s">
        <v>12</v>
      </c>
      <c r="G4" s="13">
        <v>98.6</v>
      </c>
      <c r="H4" s="13"/>
      <c r="I4" s="13"/>
      <c r="J4" s="20">
        <f>AVERAGE(E4,G4,I4)</f>
        <v>98.6</v>
      </c>
      <c r="K4" s="20"/>
      <c r="L4" s="32">
        <v>1</v>
      </c>
      <c r="M4" s="33">
        <v>89.95255360504878</v>
      </c>
      <c r="N4" s="34">
        <f>M4*0.7+M41*0.3</f>
        <v>89.90678752353413</v>
      </c>
    </row>
    <row r="5" spans="1:14" ht="18" customHeight="1">
      <c r="A5" s="8"/>
      <c r="B5" s="12" t="s">
        <v>13</v>
      </c>
      <c r="C5" s="12">
        <v>20196</v>
      </c>
      <c r="D5" s="13"/>
      <c r="E5" s="13"/>
      <c r="F5" s="13" t="s">
        <v>14</v>
      </c>
      <c r="G5" s="13">
        <v>97.4</v>
      </c>
      <c r="H5" s="13"/>
      <c r="I5" s="13"/>
      <c r="J5" s="20">
        <f>AVERAGE(E5,G5,I5)</f>
        <v>97.4</v>
      </c>
      <c r="K5" s="20"/>
      <c r="L5" s="32">
        <v>2</v>
      </c>
      <c r="M5" s="35"/>
      <c r="N5" s="36"/>
    </row>
    <row r="6" spans="1:14" ht="18" customHeight="1">
      <c r="A6" s="8"/>
      <c r="B6" s="12" t="s">
        <v>15</v>
      </c>
      <c r="C6" s="12">
        <v>14786</v>
      </c>
      <c r="D6" s="12"/>
      <c r="E6" s="12"/>
      <c r="F6" s="13" t="s">
        <v>16</v>
      </c>
      <c r="G6" s="13">
        <v>96.2</v>
      </c>
      <c r="H6" s="13"/>
      <c r="I6" s="13"/>
      <c r="J6" s="20">
        <f>AVERAGE(E6,G6,I6)</f>
        <v>96.2</v>
      </c>
      <c r="K6" s="20"/>
      <c r="L6" s="32">
        <v>3</v>
      </c>
      <c r="M6" s="35"/>
      <c r="N6" s="36"/>
    </row>
    <row r="7" spans="1:14" ht="18" customHeight="1">
      <c r="A7" s="8"/>
      <c r="B7" s="12" t="s">
        <v>17</v>
      </c>
      <c r="C7" s="12">
        <v>16115</v>
      </c>
      <c r="D7" s="14"/>
      <c r="E7" s="14"/>
      <c r="F7" s="13" t="s">
        <v>18</v>
      </c>
      <c r="G7" s="13">
        <v>95</v>
      </c>
      <c r="H7" s="13" t="s">
        <v>19</v>
      </c>
      <c r="I7" s="13">
        <v>96.2</v>
      </c>
      <c r="J7" s="20">
        <f>AVERAGE(E7,G7,I7)</f>
        <v>95.6</v>
      </c>
      <c r="K7" s="20"/>
      <c r="L7" s="32">
        <v>4</v>
      </c>
      <c r="M7" s="35"/>
      <c r="N7" s="36"/>
    </row>
    <row r="8" spans="1:14" ht="18" customHeight="1">
      <c r="A8" s="8"/>
      <c r="B8" s="15" t="s">
        <v>20</v>
      </c>
      <c r="C8" s="15">
        <v>66373</v>
      </c>
      <c r="D8" s="13" t="s">
        <v>21</v>
      </c>
      <c r="E8" s="13">
        <v>95.2</v>
      </c>
      <c r="F8" s="13" t="s">
        <v>22</v>
      </c>
      <c r="G8" s="13">
        <v>94.9</v>
      </c>
      <c r="H8" s="13" t="s">
        <v>23</v>
      </c>
      <c r="I8" s="13">
        <v>92.7</v>
      </c>
      <c r="J8" s="20">
        <f>AVERAGE(E8,G8,I8)</f>
        <v>94.26666666666667</v>
      </c>
      <c r="K8" s="20"/>
      <c r="L8" s="32">
        <v>5</v>
      </c>
      <c r="M8" s="35"/>
      <c r="N8" s="36"/>
    </row>
    <row r="9" spans="1:14" ht="19.5" customHeight="1">
      <c r="A9" s="8"/>
      <c r="B9" s="16" t="s">
        <v>24</v>
      </c>
      <c r="C9" s="12">
        <v>124097</v>
      </c>
      <c r="D9" s="17"/>
      <c r="E9" s="13"/>
      <c r="F9" s="18" t="s">
        <v>25</v>
      </c>
      <c r="G9" s="19">
        <v>95.3</v>
      </c>
      <c r="H9" s="18" t="s">
        <v>26</v>
      </c>
      <c r="I9" s="18">
        <v>90</v>
      </c>
      <c r="J9" s="19">
        <f>AVERAGE(E9,G9,I9,G10)</f>
        <v>93.83333333333333</v>
      </c>
      <c r="K9" s="19"/>
      <c r="L9" s="37">
        <v>6</v>
      </c>
      <c r="M9" s="35"/>
      <c r="N9" s="36"/>
    </row>
    <row r="10" spans="1:14" ht="19.5" customHeight="1">
      <c r="A10" s="8"/>
      <c r="B10" s="16"/>
      <c r="C10" s="12"/>
      <c r="D10" s="17"/>
      <c r="E10" s="13"/>
      <c r="F10" s="18" t="s">
        <v>27</v>
      </c>
      <c r="G10" s="18">
        <v>96.2</v>
      </c>
      <c r="H10" s="18"/>
      <c r="I10" s="19"/>
      <c r="J10" s="19"/>
      <c r="K10" s="19"/>
      <c r="L10" s="37"/>
      <c r="M10" s="35"/>
      <c r="N10" s="36"/>
    </row>
    <row r="11" spans="1:14" ht="18" customHeight="1">
      <c r="A11" s="8"/>
      <c r="B11" s="12" t="s">
        <v>28</v>
      </c>
      <c r="C11" s="12">
        <v>51518</v>
      </c>
      <c r="D11" s="13"/>
      <c r="E11" s="13"/>
      <c r="F11" s="13" t="s">
        <v>29</v>
      </c>
      <c r="G11" s="13">
        <v>97</v>
      </c>
      <c r="H11" s="13" t="s">
        <v>30</v>
      </c>
      <c r="I11" s="13">
        <v>90.6</v>
      </c>
      <c r="J11" s="20">
        <f>AVERAGE(E11,G11,I11)</f>
        <v>93.8</v>
      </c>
      <c r="K11" s="20"/>
      <c r="L11" s="32">
        <v>7</v>
      </c>
      <c r="M11" s="35"/>
      <c r="N11" s="36"/>
    </row>
    <row r="12" spans="1:14" ht="18" customHeight="1">
      <c r="A12" s="8"/>
      <c r="B12" s="12" t="s">
        <v>31</v>
      </c>
      <c r="C12" s="12">
        <v>45345</v>
      </c>
      <c r="D12" s="13" t="s">
        <v>32</v>
      </c>
      <c r="E12" s="13">
        <v>96.5</v>
      </c>
      <c r="F12" s="13" t="s">
        <v>33</v>
      </c>
      <c r="G12" s="13">
        <v>92</v>
      </c>
      <c r="H12" s="13" t="s">
        <v>34</v>
      </c>
      <c r="I12" s="13">
        <v>91</v>
      </c>
      <c r="J12" s="20">
        <f>AVERAGE(E12,G12,I12)</f>
        <v>93.16666666666667</v>
      </c>
      <c r="K12" s="20"/>
      <c r="L12" s="32">
        <v>8</v>
      </c>
      <c r="M12" s="35"/>
      <c r="N12" s="36"/>
    </row>
    <row r="13" spans="1:14" ht="18" customHeight="1">
      <c r="A13" s="8"/>
      <c r="B13" s="12" t="s">
        <v>35</v>
      </c>
      <c r="C13" s="12">
        <v>61265</v>
      </c>
      <c r="D13" s="13" t="s">
        <v>36</v>
      </c>
      <c r="E13" s="20">
        <f>93.5*0.95+88*0.05</f>
        <v>93.22500000000001</v>
      </c>
      <c r="F13" s="13" t="s">
        <v>37</v>
      </c>
      <c r="G13" s="13">
        <v>92.2</v>
      </c>
      <c r="H13" s="13" t="s">
        <v>38</v>
      </c>
      <c r="I13" s="13">
        <v>92.5</v>
      </c>
      <c r="J13" s="20">
        <f>AVERAGE(E13,G13,I13,G14)</f>
        <v>92.98125</v>
      </c>
      <c r="K13" s="20"/>
      <c r="L13" s="32">
        <v>9</v>
      </c>
      <c r="M13" s="35"/>
      <c r="N13" s="36"/>
    </row>
    <row r="14" spans="1:14" ht="18" customHeight="1">
      <c r="A14" s="8"/>
      <c r="B14" s="12"/>
      <c r="C14" s="12"/>
      <c r="D14" s="13"/>
      <c r="E14" s="13"/>
      <c r="F14" s="13" t="s">
        <v>39</v>
      </c>
      <c r="G14" s="13">
        <v>94</v>
      </c>
      <c r="H14" s="13"/>
      <c r="I14" s="13"/>
      <c r="J14" s="20"/>
      <c r="K14" s="20"/>
      <c r="L14" s="32"/>
      <c r="M14" s="35"/>
      <c r="N14" s="36"/>
    </row>
    <row r="15" spans="1:14" ht="18" customHeight="1">
      <c r="A15" s="8"/>
      <c r="B15" s="12"/>
      <c r="C15" s="12"/>
      <c r="D15" s="13" t="s">
        <v>40</v>
      </c>
      <c r="E15" s="13"/>
      <c r="F15" s="13"/>
      <c r="G15" s="13"/>
      <c r="H15" s="13"/>
      <c r="I15" s="13">
        <v>88</v>
      </c>
      <c r="J15" s="20"/>
      <c r="K15" s="20"/>
      <c r="L15" s="32"/>
      <c r="M15" s="35"/>
      <c r="N15" s="36"/>
    </row>
    <row r="16" spans="1:14" ht="18" customHeight="1">
      <c r="A16" s="8"/>
      <c r="B16" s="12" t="s">
        <v>41</v>
      </c>
      <c r="C16" s="12">
        <v>18036</v>
      </c>
      <c r="D16" s="13"/>
      <c r="E16" s="13"/>
      <c r="F16" s="13" t="s">
        <v>42</v>
      </c>
      <c r="G16" s="13">
        <v>92.7</v>
      </c>
      <c r="H16" s="13"/>
      <c r="I16" s="13"/>
      <c r="J16" s="20">
        <f>AVERAGE(E16,G16,I16)</f>
        <v>92.7</v>
      </c>
      <c r="K16" s="20"/>
      <c r="L16" s="32">
        <v>10</v>
      </c>
      <c r="M16" s="35"/>
      <c r="N16" s="36"/>
    </row>
    <row r="17" spans="1:14" ht="18" customHeight="1">
      <c r="A17" s="8"/>
      <c r="B17" s="12" t="s">
        <v>43</v>
      </c>
      <c r="C17" s="12">
        <v>15683</v>
      </c>
      <c r="D17" s="13"/>
      <c r="E17" s="13"/>
      <c r="F17" s="13" t="s">
        <v>44</v>
      </c>
      <c r="G17" s="13">
        <v>91.7</v>
      </c>
      <c r="H17" s="13" t="s">
        <v>45</v>
      </c>
      <c r="I17" s="13">
        <v>93.5</v>
      </c>
      <c r="J17" s="20">
        <f>AVERAGE(E17,G17,I17)</f>
        <v>92.6</v>
      </c>
      <c r="K17" s="20"/>
      <c r="L17" s="32">
        <v>11</v>
      </c>
      <c r="M17" s="35"/>
      <c r="N17" s="36"/>
    </row>
    <row r="18" spans="1:14" ht="18" customHeight="1">
      <c r="A18" s="8"/>
      <c r="B18" s="12" t="s">
        <v>46</v>
      </c>
      <c r="C18" s="12">
        <v>103412</v>
      </c>
      <c r="D18" s="13" t="s">
        <v>47</v>
      </c>
      <c r="E18" s="13">
        <v>92</v>
      </c>
      <c r="F18" s="13" t="s">
        <v>48</v>
      </c>
      <c r="G18" s="13">
        <v>94.4</v>
      </c>
      <c r="H18" s="13" t="s">
        <v>49</v>
      </c>
      <c r="I18" s="13">
        <v>92.9</v>
      </c>
      <c r="J18" s="20">
        <f>AVERAGE(E18,G18,I18,G19)</f>
        <v>92.5</v>
      </c>
      <c r="K18" s="20"/>
      <c r="L18" s="32">
        <v>12</v>
      </c>
      <c r="M18" s="35"/>
      <c r="N18" s="36"/>
    </row>
    <row r="19" spans="1:14" ht="18" customHeight="1">
      <c r="A19" s="8"/>
      <c r="B19" s="12"/>
      <c r="C19" s="12"/>
      <c r="D19" s="13"/>
      <c r="E19" s="13"/>
      <c r="F19" s="13" t="s">
        <v>50</v>
      </c>
      <c r="G19" s="13">
        <v>90.7</v>
      </c>
      <c r="H19" s="13"/>
      <c r="I19" s="13"/>
      <c r="J19" s="20"/>
      <c r="K19" s="20"/>
      <c r="L19" s="32"/>
      <c r="M19" s="35"/>
      <c r="N19" s="36"/>
    </row>
    <row r="20" spans="1:14" ht="18" customHeight="1">
      <c r="A20" s="8"/>
      <c r="B20" s="12" t="s">
        <v>51</v>
      </c>
      <c r="C20" s="12">
        <v>33062</v>
      </c>
      <c r="D20" s="13" t="s">
        <v>52</v>
      </c>
      <c r="E20" s="13">
        <v>94.2</v>
      </c>
      <c r="F20" s="13" t="s">
        <v>53</v>
      </c>
      <c r="G20" s="13">
        <v>89</v>
      </c>
      <c r="H20" s="21"/>
      <c r="I20" s="21"/>
      <c r="J20" s="20">
        <f>AVERAGE(E20,G20,I20)</f>
        <v>91.6</v>
      </c>
      <c r="K20" s="20"/>
      <c r="L20" s="32">
        <v>13</v>
      </c>
      <c r="M20" s="35"/>
      <c r="N20" s="36"/>
    </row>
    <row r="21" spans="1:14" ht="18" customHeight="1">
      <c r="A21" s="8"/>
      <c r="B21" s="12" t="s">
        <v>54</v>
      </c>
      <c r="C21" s="12">
        <v>73452</v>
      </c>
      <c r="D21" s="13"/>
      <c r="E21" s="13"/>
      <c r="F21" s="13" t="s">
        <v>55</v>
      </c>
      <c r="G21" s="13">
        <v>92</v>
      </c>
      <c r="H21" s="13" t="s">
        <v>56</v>
      </c>
      <c r="I21" s="13">
        <v>90.5</v>
      </c>
      <c r="J21" s="20">
        <f>AVERAGE(E21,G21,I21)</f>
        <v>91.25</v>
      </c>
      <c r="K21" s="20"/>
      <c r="L21" s="32">
        <v>14</v>
      </c>
      <c r="M21" s="35"/>
      <c r="N21" s="36"/>
    </row>
    <row r="22" spans="1:14" ht="18" customHeight="1">
      <c r="A22" s="8"/>
      <c r="B22" s="22" t="s">
        <v>57</v>
      </c>
      <c r="C22" s="12">
        <v>72812</v>
      </c>
      <c r="D22" s="13"/>
      <c r="E22" s="13"/>
      <c r="F22" s="13" t="s">
        <v>58</v>
      </c>
      <c r="G22" s="13">
        <v>94</v>
      </c>
      <c r="H22" s="13" t="s">
        <v>59</v>
      </c>
      <c r="I22" s="13">
        <v>87</v>
      </c>
      <c r="J22" s="20">
        <f>AVERAGE(E22,G22,I22,G23)</f>
        <v>91.23333333333333</v>
      </c>
      <c r="K22" s="20"/>
      <c r="L22" s="32">
        <v>15</v>
      </c>
      <c r="M22" s="35"/>
      <c r="N22" s="36"/>
    </row>
    <row r="23" spans="1:14" ht="18" customHeight="1">
      <c r="A23" s="8"/>
      <c r="B23" s="22"/>
      <c r="C23" s="12"/>
      <c r="D23" s="23"/>
      <c r="E23" s="23"/>
      <c r="F23" s="13" t="s">
        <v>60</v>
      </c>
      <c r="G23" s="13">
        <v>92.7</v>
      </c>
      <c r="H23" s="13"/>
      <c r="I23" s="13"/>
      <c r="J23" s="20"/>
      <c r="K23" s="20"/>
      <c r="L23" s="32"/>
      <c r="M23" s="35"/>
      <c r="N23" s="36"/>
    </row>
    <row r="24" spans="1:14" ht="18" customHeight="1">
      <c r="A24" s="8" t="s">
        <v>11</v>
      </c>
      <c r="B24" s="12" t="s">
        <v>61</v>
      </c>
      <c r="C24" s="12">
        <v>103446</v>
      </c>
      <c r="D24" s="13"/>
      <c r="E24" s="13"/>
      <c r="F24" s="13" t="s">
        <v>62</v>
      </c>
      <c r="G24" s="13">
        <v>92.4</v>
      </c>
      <c r="H24" s="13" t="s">
        <v>63</v>
      </c>
      <c r="I24" s="13">
        <v>89</v>
      </c>
      <c r="J24" s="20">
        <f>AVERAGE(E24,G24,I24)</f>
        <v>90.7</v>
      </c>
      <c r="K24" s="20"/>
      <c r="L24" s="32">
        <v>16</v>
      </c>
      <c r="M24" s="35"/>
      <c r="N24" s="36"/>
    </row>
    <row r="25" spans="1:14" ht="18" customHeight="1">
      <c r="A25" s="8"/>
      <c r="B25" s="12" t="s">
        <v>64</v>
      </c>
      <c r="C25" s="12">
        <v>56199</v>
      </c>
      <c r="D25" s="13" t="s">
        <v>65</v>
      </c>
      <c r="E25" s="13">
        <v>90</v>
      </c>
      <c r="F25" s="13" t="s">
        <v>66</v>
      </c>
      <c r="G25" s="13">
        <v>89</v>
      </c>
      <c r="H25" s="13" t="s">
        <v>67</v>
      </c>
      <c r="I25" s="13">
        <v>90</v>
      </c>
      <c r="J25" s="20">
        <f>AVERAGE(E25,G25,I25)</f>
        <v>89.66666666666667</v>
      </c>
      <c r="K25" s="20"/>
      <c r="L25" s="32">
        <v>17</v>
      </c>
      <c r="M25" s="35"/>
      <c r="N25" s="36"/>
    </row>
    <row r="26" spans="1:14" ht="18" customHeight="1">
      <c r="A26" s="8"/>
      <c r="B26" s="12" t="s">
        <v>68</v>
      </c>
      <c r="C26" s="12">
        <v>80943</v>
      </c>
      <c r="D26" s="17" t="s">
        <v>69</v>
      </c>
      <c r="E26" s="13">
        <v>90.7</v>
      </c>
      <c r="F26" s="13" t="s">
        <v>70</v>
      </c>
      <c r="G26" s="13">
        <v>89.3</v>
      </c>
      <c r="H26" s="13" t="s">
        <v>71</v>
      </c>
      <c r="I26" s="13">
        <v>89</v>
      </c>
      <c r="J26" s="20">
        <f>AVERAGE(E26,G26,I26)</f>
        <v>89.66666666666667</v>
      </c>
      <c r="K26" s="20"/>
      <c r="L26" s="32">
        <v>17</v>
      </c>
      <c r="M26" s="35"/>
      <c r="N26" s="36"/>
    </row>
    <row r="27" spans="1:14" ht="18" customHeight="1">
      <c r="A27" s="8"/>
      <c r="B27" s="12" t="s">
        <v>72</v>
      </c>
      <c r="C27" s="12">
        <v>100690</v>
      </c>
      <c r="D27" s="13"/>
      <c r="E27" s="13"/>
      <c r="F27" s="13" t="s">
        <v>73</v>
      </c>
      <c r="G27" s="13">
        <v>89.5</v>
      </c>
      <c r="H27" s="13" t="s">
        <v>74</v>
      </c>
      <c r="I27" s="20">
        <f>87*0.95+23*0.05</f>
        <v>83.8</v>
      </c>
      <c r="J27" s="20">
        <f>AVERAGE(E27,G27,I27,G28)</f>
        <v>88.60000000000001</v>
      </c>
      <c r="K27" s="20">
        <f>J27*0.8+J30*0.2</f>
        <v>89.18</v>
      </c>
      <c r="L27" s="32">
        <v>19</v>
      </c>
      <c r="M27" s="35"/>
      <c r="N27" s="36"/>
    </row>
    <row r="28" spans="1:14" ht="18" customHeight="1">
      <c r="A28" s="8"/>
      <c r="B28" s="12"/>
      <c r="C28" s="12"/>
      <c r="D28" s="13"/>
      <c r="E28" s="13"/>
      <c r="F28" s="13" t="s">
        <v>75</v>
      </c>
      <c r="G28" s="13">
        <v>92.5</v>
      </c>
      <c r="H28" s="13"/>
      <c r="I28" s="13"/>
      <c r="J28" s="20"/>
      <c r="K28" s="20"/>
      <c r="L28" s="32"/>
      <c r="M28" s="35"/>
      <c r="N28" s="36"/>
    </row>
    <row r="29" spans="1:14" ht="18" customHeight="1">
      <c r="A29" s="8"/>
      <c r="B29" s="12"/>
      <c r="C29" s="12"/>
      <c r="D29" s="13" t="s">
        <v>76</v>
      </c>
      <c r="E29" s="13"/>
      <c r="F29" s="13"/>
      <c r="G29" s="13"/>
      <c r="H29" s="13"/>
      <c r="I29" s="13">
        <v>23</v>
      </c>
      <c r="J29" s="20"/>
      <c r="K29" s="20"/>
      <c r="L29" s="32"/>
      <c r="M29" s="35"/>
      <c r="N29" s="36"/>
    </row>
    <row r="30" spans="1:14" ht="18" customHeight="1">
      <c r="A30" s="8"/>
      <c r="B30" s="12"/>
      <c r="C30" s="12"/>
      <c r="D30" s="13" t="s">
        <v>77</v>
      </c>
      <c r="E30" s="13"/>
      <c r="F30" s="13"/>
      <c r="G30" s="13"/>
      <c r="H30" s="13"/>
      <c r="I30" s="13">
        <v>88</v>
      </c>
      <c r="J30" s="20">
        <f>AVERAGE(I30:I31)</f>
        <v>91.5</v>
      </c>
      <c r="K30" s="20"/>
      <c r="L30" s="32"/>
      <c r="M30" s="35"/>
      <c r="N30" s="36"/>
    </row>
    <row r="31" spans="1:14" ht="18" customHeight="1">
      <c r="A31" s="8"/>
      <c r="B31" s="12"/>
      <c r="C31" s="12"/>
      <c r="D31" s="13" t="s">
        <v>78</v>
      </c>
      <c r="E31" s="13"/>
      <c r="F31" s="13"/>
      <c r="G31" s="13"/>
      <c r="H31" s="13"/>
      <c r="I31" s="13">
        <v>95</v>
      </c>
      <c r="J31" s="20"/>
      <c r="K31" s="20"/>
      <c r="L31" s="32"/>
      <c r="M31" s="35"/>
      <c r="N31" s="36"/>
    </row>
    <row r="32" spans="1:14" ht="18" customHeight="1">
      <c r="A32" s="8"/>
      <c r="B32" s="12" t="s">
        <v>79</v>
      </c>
      <c r="C32" s="12">
        <v>81977</v>
      </c>
      <c r="D32" s="13" t="s">
        <v>80</v>
      </c>
      <c r="E32" s="13">
        <v>95.9</v>
      </c>
      <c r="F32" s="13" t="s">
        <v>81</v>
      </c>
      <c r="G32" s="13">
        <v>89</v>
      </c>
      <c r="H32" s="13" t="s">
        <v>82</v>
      </c>
      <c r="I32" s="13">
        <v>82.5</v>
      </c>
      <c r="J32" s="20">
        <f>AVERAGE(E32,G32,I32)</f>
        <v>89.13333333333333</v>
      </c>
      <c r="K32" s="20"/>
      <c r="L32" s="32">
        <v>20</v>
      </c>
      <c r="M32" s="35"/>
      <c r="N32" s="36"/>
    </row>
    <row r="33" spans="1:14" ht="18" customHeight="1">
      <c r="A33" s="8"/>
      <c r="B33" s="12" t="s">
        <v>83</v>
      </c>
      <c r="C33" s="12">
        <v>48785</v>
      </c>
      <c r="D33" s="13"/>
      <c r="E33" s="13"/>
      <c r="F33" s="13" t="s">
        <v>84</v>
      </c>
      <c r="G33" s="13">
        <v>90.3</v>
      </c>
      <c r="H33" s="13" t="s">
        <v>85</v>
      </c>
      <c r="I33" s="13">
        <v>84.3</v>
      </c>
      <c r="J33" s="20">
        <f>AVERAGE(E33,G33,I33)</f>
        <v>87.3</v>
      </c>
      <c r="K33" s="20"/>
      <c r="L33" s="32">
        <v>21</v>
      </c>
      <c r="M33" s="35"/>
      <c r="N33" s="36"/>
    </row>
    <row r="34" spans="1:14" ht="18" customHeight="1">
      <c r="A34" s="8"/>
      <c r="B34" s="12" t="s">
        <v>86</v>
      </c>
      <c r="C34" s="12">
        <v>43162</v>
      </c>
      <c r="D34" s="13"/>
      <c r="E34" s="13"/>
      <c r="F34" s="13" t="s">
        <v>87</v>
      </c>
      <c r="G34" s="13">
        <v>83.5</v>
      </c>
      <c r="H34" s="13" t="s">
        <v>88</v>
      </c>
      <c r="I34" s="13">
        <v>91</v>
      </c>
      <c r="J34" s="20">
        <f>AVERAGE(E34,G34,I34)</f>
        <v>87.25</v>
      </c>
      <c r="K34" s="20"/>
      <c r="L34" s="32">
        <v>22</v>
      </c>
      <c r="M34" s="35"/>
      <c r="N34" s="36"/>
    </row>
    <row r="35" spans="1:14" ht="18" customHeight="1">
      <c r="A35" s="8"/>
      <c r="B35" s="12" t="s">
        <v>89</v>
      </c>
      <c r="C35" s="12">
        <v>75694</v>
      </c>
      <c r="D35" s="13"/>
      <c r="E35" s="13"/>
      <c r="F35" s="13" t="s">
        <v>90</v>
      </c>
      <c r="G35" s="13">
        <v>84</v>
      </c>
      <c r="H35" s="13" t="s">
        <v>91</v>
      </c>
      <c r="I35" s="13">
        <v>89</v>
      </c>
      <c r="J35" s="20">
        <f>AVERAGE(E35,G35,I35)</f>
        <v>86.5</v>
      </c>
      <c r="K35" s="20"/>
      <c r="L35" s="32">
        <v>23</v>
      </c>
      <c r="M35" s="35"/>
      <c r="N35" s="36"/>
    </row>
    <row r="36" spans="1:14" ht="18" customHeight="1">
      <c r="A36" s="8"/>
      <c r="B36" s="12" t="s">
        <v>92</v>
      </c>
      <c r="C36" s="12">
        <v>204624</v>
      </c>
      <c r="D36" s="13" t="s">
        <v>93</v>
      </c>
      <c r="E36" s="13">
        <v>87</v>
      </c>
      <c r="F36" s="13" t="s">
        <v>94</v>
      </c>
      <c r="G36" s="13">
        <v>87</v>
      </c>
      <c r="H36" s="13" t="s">
        <v>95</v>
      </c>
      <c r="I36" s="13">
        <v>81</v>
      </c>
      <c r="J36" s="20">
        <f>AVERAGE(E36,G36,I36,G37)</f>
        <v>86.5</v>
      </c>
      <c r="K36" s="20"/>
      <c r="L36" s="32">
        <v>23</v>
      </c>
      <c r="M36" s="35"/>
      <c r="N36" s="36"/>
    </row>
    <row r="37" spans="1:14" ht="18" customHeight="1">
      <c r="A37" s="8"/>
      <c r="B37" s="12"/>
      <c r="C37" s="12"/>
      <c r="D37" s="13"/>
      <c r="E37" s="13"/>
      <c r="F37" s="13" t="s">
        <v>96</v>
      </c>
      <c r="G37" s="13">
        <v>91</v>
      </c>
      <c r="H37" s="13"/>
      <c r="I37" s="20"/>
      <c r="J37" s="20"/>
      <c r="K37" s="20"/>
      <c r="L37" s="32"/>
      <c r="M37" s="35"/>
      <c r="N37" s="36"/>
    </row>
    <row r="38" spans="1:14" ht="18" customHeight="1">
      <c r="A38" s="8"/>
      <c r="B38" s="12" t="s">
        <v>97</v>
      </c>
      <c r="C38" s="12">
        <v>58291</v>
      </c>
      <c r="D38" s="12"/>
      <c r="E38" s="12"/>
      <c r="F38" s="13" t="s">
        <v>98</v>
      </c>
      <c r="G38" s="13">
        <v>82</v>
      </c>
      <c r="H38" s="13" t="s">
        <v>99</v>
      </c>
      <c r="I38" s="13">
        <v>88.5</v>
      </c>
      <c r="J38" s="20">
        <f>AVERAGE(E38,G38,I38)</f>
        <v>85.25</v>
      </c>
      <c r="K38" s="20"/>
      <c r="L38" s="32">
        <v>25</v>
      </c>
      <c r="M38" s="35"/>
      <c r="N38" s="36"/>
    </row>
    <row r="39" spans="1:14" ht="18" customHeight="1">
      <c r="A39" s="8"/>
      <c r="B39" s="12" t="s">
        <v>100</v>
      </c>
      <c r="C39" s="12">
        <v>70796</v>
      </c>
      <c r="D39" s="13"/>
      <c r="E39" s="13"/>
      <c r="F39" s="13" t="s">
        <v>101</v>
      </c>
      <c r="G39" s="13">
        <v>87</v>
      </c>
      <c r="H39" s="13" t="s">
        <v>102</v>
      </c>
      <c r="I39" s="13">
        <v>82.5</v>
      </c>
      <c r="J39" s="20">
        <f>AVERAGE(E39,G39,I39)</f>
        <v>84.75</v>
      </c>
      <c r="K39" s="20"/>
      <c r="L39" s="32">
        <v>26</v>
      </c>
      <c r="M39" s="35"/>
      <c r="N39" s="36"/>
    </row>
    <row r="40" spans="1:14" ht="18" customHeight="1">
      <c r="A40" s="8"/>
      <c r="B40" s="12" t="s">
        <v>103</v>
      </c>
      <c r="C40" s="12">
        <v>45011</v>
      </c>
      <c r="D40" s="13"/>
      <c r="E40" s="13"/>
      <c r="F40" s="13" t="s">
        <v>104</v>
      </c>
      <c r="G40" s="13">
        <v>85.3</v>
      </c>
      <c r="H40" s="13" t="s">
        <v>105</v>
      </c>
      <c r="I40" s="13">
        <v>82.5</v>
      </c>
      <c r="J40" s="20">
        <f>AVERAGE(E40,G40,I40)</f>
        <v>83.9</v>
      </c>
      <c r="K40" s="20"/>
      <c r="L40" s="32">
        <v>27</v>
      </c>
      <c r="M40" s="38"/>
      <c r="N40" s="39"/>
    </row>
    <row r="41" spans="1:14" ht="18" customHeight="1">
      <c r="A41" s="24" t="s">
        <v>106</v>
      </c>
      <c r="B41" s="25" t="s">
        <v>107</v>
      </c>
      <c r="C41" s="25"/>
      <c r="D41" s="25"/>
      <c r="E41" s="25"/>
      <c r="F41" s="25"/>
      <c r="G41" s="25"/>
      <c r="H41" s="25"/>
      <c r="I41" s="25"/>
      <c r="J41" s="40">
        <v>97</v>
      </c>
      <c r="K41" s="40"/>
      <c r="L41" s="32">
        <v>1</v>
      </c>
      <c r="M41" s="41">
        <f>AVERAGE(J41:K55)</f>
        <v>89.8</v>
      </c>
      <c r="N41" s="42">
        <v>89.91</v>
      </c>
    </row>
    <row r="42" spans="1:14" ht="18" customHeight="1">
      <c r="A42" s="24"/>
      <c r="B42" s="25" t="s">
        <v>108</v>
      </c>
      <c r="C42" s="25"/>
      <c r="D42" s="25"/>
      <c r="E42" s="25"/>
      <c r="F42" s="25"/>
      <c r="G42" s="25"/>
      <c r="H42" s="25"/>
      <c r="I42" s="25"/>
      <c r="J42" s="40">
        <v>95</v>
      </c>
      <c r="K42" s="40"/>
      <c r="L42" s="32">
        <v>2</v>
      </c>
      <c r="M42" s="41"/>
      <c r="N42" s="43"/>
    </row>
    <row r="43" spans="1:14" ht="18" customHeight="1">
      <c r="A43" s="24"/>
      <c r="B43" s="25" t="s">
        <v>109</v>
      </c>
      <c r="C43" s="25"/>
      <c r="D43" s="25"/>
      <c r="E43" s="25"/>
      <c r="F43" s="25"/>
      <c r="G43" s="25"/>
      <c r="H43" s="25"/>
      <c r="I43" s="25"/>
      <c r="J43" s="40">
        <v>93</v>
      </c>
      <c r="K43" s="40"/>
      <c r="L43" s="32">
        <v>3</v>
      </c>
      <c r="M43" s="41"/>
      <c r="N43" s="43"/>
    </row>
    <row r="44" spans="1:14" ht="18" customHeight="1">
      <c r="A44" s="24"/>
      <c r="B44" s="25" t="s">
        <v>110</v>
      </c>
      <c r="C44" s="25"/>
      <c r="D44" s="25"/>
      <c r="E44" s="25"/>
      <c r="F44" s="25"/>
      <c r="G44" s="25"/>
      <c r="H44" s="25"/>
      <c r="I44" s="25"/>
      <c r="J44" s="40">
        <v>93</v>
      </c>
      <c r="K44" s="40"/>
      <c r="L44" s="32">
        <v>3</v>
      </c>
      <c r="M44" s="41"/>
      <c r="N44" s="43"/>
    </row>
    <row r="45" spans="1:14" ht="18" customHeight="1">
      <c r="A45" s="24"/>
      <c r="B45" s="25" t="s">
        <v>111</v>
      </c>
      <c r="C45" s="25"/>
      <c r="D45" s="25"/>
      <c r="E45" s="25"/>
      <c r="F45" s="25"/>
      <c r="G45" s="25"/>
      <c r="H45" s="25"/>
      <c r="I45" s="25"/>
      <c r="J45" s="40">
        <v>93</v>
      </c>
      <c r="K45" s="40"/>
      <c r="L45" s="32">
        <v>3</v>
      </c>
      <c r="M45" s="41"/>
      <c r="N45" s="43"/>
    </row>
    <row r="46" spans="1:14" ht="18" customHeight="1">
      <c r="A46" s="24"/>
      <c r="B46" s="25" t="s">
        <v>112</v>
      </c>
      <c r="C46" s="25"/>
      <c r="D46" s="25"/>
      <c r="E46" s="25"/>
      <c r="F46" s="25"/>
      <c r="G46" s="25"/>
      <c r="H46" s="25"/>
      <c r="I46" s="25"/>
      <c r="J46" s="40">
        <v>92</v>
      </c>
      <c r="K46" s="40"/>
      <c r="L46" s="32">
        <v>6</v>
      </c>
      <c r="M46" s="41"/>
      <c r="N46" s="43"/>
    </row>
    <row r="47" spans="1:14" ht="18" customHeight="1">
      <c r="A47" s="24"/>
      <c r="B47" s="25" t="s">
        <v>113</v>
      </c>
      <c r="C47" s="25"/>
      <c r="D47" s="25"/>
      <c r="E47" s="25"/>
      <c r="F47" s="25"/>
      <c r="G47" s="25"/>
      <c r="H47" s="25"/>
      <c r="I47" s="25"/>
      <c r="J47" s="40">
        <v>92</v>
      </c>
      <c r="K47" s="40"/>
      <c r="L47" s="32">
        <v>6</v>
      </c>
      <c r="M47" s="41"/>
      <c r="N47" s="43"/>
    </row>
    <row r="48" spans="1:14" ht="18" customHeight="1">
      <c r="A48" s="24"/>
      <c r="B48" s="25" t="s">
        <v>114</v>
      </c>
      <c r="C48" s="25"/>
      <c r="D48" s="25"/>
      <c r="E48" s="25"/>
      <c r="F48" s="25"/>
      <c r="G48" s="25"/>
      <c r="H48" s="25"/>
      <c r="I48" s="25"/>
      <c r="J48" s="40">
        <v>92</v>
      </c>
      <c r="K48" s="40"/>
      <c r="L48" s="32">
        <v>6</v>
      </c>
      <c r="M48" s="41"/>
      <c r="N48" s="43"/>
    </row>
    <row r="49" spans="1:14" ht="18" customHeight="1">
      <c r="A49" s="24"/>
      <c r="B49" s="25" t="s">
        <v>115</v>
      </c>
      <c r="C49" s="25"/>
      <c r="D49" s="25"/>
      <c r="E49" s="25"/>
      <c r="F49" s="25"/>
      <c r="G49" s="25"/>
      <c r="H49" s="25"/>
      <c r="I49" s="25"/>
      <c r="J49" s="40">
        <v>90</v>
      </c>
      <c r="K49" s="40"/>
      <c r="L49" s="32">
        <v>9</v>
      </c>
      <c r="M49" s="41"/>
      <c r="N49" s="43"/>
    </row>
    <row r="50" spans="1:14" ht="18" customHeight="1">
      <c r="A50" s="24"/>
      <c r="B50" s="26" t="s">
        <v>116</v>
      </c>
      <c r="C50" s="26"/>
      <c r="D50" s="26"/>
      <c r="E50" s="26"/>
      <c r="F50" s="26"/>
      <c r="G50" s="26"/>
      <c r="H50" s="26"/>
      <c r="I50" s="26"/>
      <c r="J50" s="44">
        <v>89</v>
      </c>
      <c r="K50" s="44"/>
      <c r="L50" s="37">
        <v>10</v>
      </c>
      <c r="M50" s="41"/>
      <c r="N50" s="43"/>
    </row>
    <row r="51" spans="1:14" ht="18" customHeight="1">
      <c r="A51" s="24"/>
      <c r="B51" s="25" t="s">
        <v>117</v>
      </c>
      <c r="C51" s="25"/>
      <c r="D51" s="25"/>
      <c r="E51" s="25"/>
      <c r="F51" s="25"/>
      <c r="G51" s="25"/>
      <c r="H51" s="25"/>
      <c r="I51" s="25"/>
      <c r="J51" s="40">
        <v>88</v>
      </c>
      <c r="K51" s="40"/>
      <c r="L51" s="32">
        <v>11</v>
      </c>
      <c r="M51" s="41"/>
      <c r="N51" s="43"/>
    </row>
    <row r="52" spans="1:14" ht="18" customHeight="1">
      <c r="A52" s="24"/>
      <c r="B52" s="25" t="s">
        <v>118</v>
      </c>
      <c r="C52" s="25"/>
      <c r="D52" s="25"/>
      <c r="E52" s="25"/>
      <c r="F52" s="25"/>
      <c r="G52" s="25"/>
      <c r="H52" s="25"/>
      <c r="I52" s="25"/>
      <c r="J52" s="40">
        <v>88</v>
      </c>
      <c r="K52" s="40"/>
      <c r="L52" s="32">
        <v>11</v>
      </c>
      <c r="M52" s="41"/>
      <c r="N52" s="43"/>
    </row>
    <row r="53" spans="1:14" ht="18" customHeight="1">
      <c r="A53" s="24"/>
      <c r="B53" s="25" t="s">
        <v>119</v>
      </c>
      <c r="C53" s="25"/>
      <c r="D53" s="25"/>
      <c r="E53" s="25"/>
      <c r="F53" s="25"/>
      <c r="G53" s="25"/>
      <c r="H53" s="25"/>
      <c r="I53" s="25"/>
      <c r="J53" s="40">
        <v>87</v>
      </c>
      <c r="K53" s="40"/>
      <c r="L53" s="32">
        <v>13</v>
      </c>
      <c r="M53" s="41"/>
      <c r="N53" s="43"/>
    </row>
    <row r="54" spans="1:14" ht="18" customHeight="1">
      <c r="A54" s="24"/>
      <c r="B54" s="25" t="s">
        <v>120</v>
      </c>
      <c r="C54" s="25"/>
      <c r="D54" s="25"/>
      <c r="E54" s="25"/>
      <c r="F54" s="25"/>
      <c r="G54" s="25"/>
      <c r="H54" s="25"/>
      <c r="I54" s="25"/>
      <c r="J54" s="40">
        <v>81</v>
      </c>
      <c r="K54" s="40"/>
      <c r="L54" s="32">
        <v>14</v>
      </c>
      <c r="M54" s="41"/>
      <c r="N54" s="43"/>
    </row>
    <row r="55" spans="1:14" ht="18" customHeight="1">
      <c r="A55" s="24"/>
      <c r="B55" s="25" t="s">
        <v>121</v>
      </c>
      <c r="C55" s="25"/>
      <c r="D55" s="25"/>
      <c r="E55" s="25"/>
      <c r="F55" s="25"/>
      <c r="G55" s="25"/>
      <c r="H55" s="25"/>
      <c r="I55" s="25"/>
      <c r="J55" s="40">
        <v>77</v>
      </c>
      <c r="K55" s="40"/>
      <c r="L55" s="32">
        <v>15</v>
      </c>
      <c r="M55" s="41"/>
      <c r="N55" s="45"/>
    </row>
    <row r="56" spans="1:14" ht="36" customHeight="1">
      <c r="A56" s="27" t="s">
        <v>122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</sheetData>
  <sheetProtection/>
  <mergeCells count="94">
    <mergeCell ref="A1:L1"/>
    <mergeCell ref="A2:N2"/>
    <mergeCell ref="D3:E3"/>
    <mergeCell ref="F3:I3"/>
    <mergeCell ref="J3:K3"/>
    <mergeCell ref="J4:K4"/>
    <mergeCell ref="J5:K5"/>
    <mergeCell ref="J6:K6"/>
    <mergeCell ref="J7:K7"/>
    <mergeCell ref="J8:K8"/>
    <mergeCell ref="J11:K11"/>
    <mergeCell ref="J12:K12"/>
    <mergeCell ref="D15:H15"/>
    <mergeCell ref="J16:K16"/>
    <mergeCell ref="J17:K17"/>
    <mergeCell ref="J20:K20"/>
    <mergeCell ref="J21:K21"/>
    <mergeCell ref="J24:K24"/>
    <mergeCell ref="J25:K25"/>
    <mergeCell ref="J26:K26"/>
    <mergeCell ref="D29:H29"/>
    <mergeCell ref="D30:H30"/>
    <mergeCell ref="D31:H31"/>
    <mergeCell ref="J32:K32"/>
    <mergeCell ref="J33:K33"/>
    <mergeCell ref="J34:K34"/>
    <mergeCell ref="J35:K35"/>
    <mergeCell ref="J38:K38"/>
    <mergeCell ref="J39:K39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J49:K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A56:N56"/>
    <mergeCell ref="A4:A23"/>
    <mergeCell ref="A24:A40"/>
    <mergeCell ref="A41:A55"/>
    <mergeCell ref="B9:B10"/>
    <mergeCell ref="B13:B15"/>
    <mergeCell ref="B18:B19"/>
    <mergeCell ref="B22:B23"/>
    <mergeCell ref="B27:B31"/>
    <mergeCell ref="B36:B37"/>
    <mergeCell ref="C9:C10"/>
    <mergeCell ref="C13:C15"/>
    <mergeCell ref="C18:C19"/>
    <mergeCell ref="C22:C23"/>
    <mergeCell ref="C27:C31"/>
    <mergeCell ref="C36:C37"/>
    <mergeCell ref="J27:J29"/>
    <mergeCell ref="J30:J31"/>
    <mergeCell ref="K27:K31"/>
    <mergeCell ref="L9:L10"/>
    <mergeCell ref="L13:L15"/>
    <mergeCell ref="L18:L19"/>
    <mergeCell ref="L22:L23"/>
    <mergeCell ref="L27:L31"/>
    <mergeCell ref="L36:L37"/>
    <mergeCell ref="M4:M40"/>
    <mergeCell ref="M41:M55"/>
    <mergeCell ref="N4:N40"/>
    <mergeCell ref="N41:N55"/>
    <mergeCell ref="J18:K19"/>
    <mergeCell ref="J22:K23"/>
    <mergeCell ref="J9:K10"/>
    <mergeCell ref="J13:K15"/>
    <mergeCell ref="J36:K37"/>
  </mergeCells>
  <printOptions/>
  <pageMargins left="0.5118110236220472" right="0.2755905511811024" top="0.4330708661417323" bottom="0.61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鼓浪听风</cp:lastModifiedBy>
  <cp:lastPrinted>2019-11-07T01:21:33Z</cp:lastPrinted>
  <dcterms:created xsi:type="dcterms:W3CDTF">2014-08-03T11:30:35Z</dcterms:created>
  <dcterms:modified xsi:type="dcterms:W3CDTF">2019-11-26T09:29:29Z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