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firstSheet="1" activeTab="14"/>
  </bookViews>
  <sheets>
    <sheet name="主要指标 " sheetId="1" r:id="rId1"/>
    <sheet name="2.镇固投" sheetId="2" r:id="rId2"/>
    <sheet name="338重点" sheetId="3" r:id="rId3"/>
    <sheet name="225在建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县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计生" sheetId="16" r:id="rId16"/>
    <sheet name="户籍人口" sheetId="17" r:id="rId17"/>
    <sheet name="0d6HYCp0" sheetId="18" state="hidden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a">'[1]XL4Poppy'!$C$39</definedName>
    <definedName name="Bust" localSheetId="17">'0d6HYCp0'!$C$31</definedName>
    <definedName name="Continue" localSheetId="17">'0d6HYCp0'!$C$9</definedName>
    <definedName name="Document_array" localSheetId="17">{"Book1","信息月报2016.4.xls"}</definedName>
    <definedName name="Documents_array" localSheetId="17">'0d6HYCp0'!$B$1:$B$16</definedName>
    <definedName name="Hello" localSheetId="12">'[2]0d6HYCp0'!$A$15</definedName>
    <definedName name="Hello" localSheetId="16">'[3]0d6HYCp0'!$A$15</definedName>
    <definedName name="Hello" localSheetId="15">'[4]0d6HYCp0'!$A$15</definedName>
    <definedName name="Hello" localSheetId="6">'[5]0d6HYCp0'!$A$15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16">#REF!,#REF!,#REF!</definedName>
    <definedName name="list" localSheetId="15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16">'[3]0d6HYCp0'!$A$26</definedName>
    <definedName name="MakeIt" localSheetId="15">'[4]0d6HYCp0'!$A$26</definedName>
    <definedName name="MakeIt" localSheetId="6">'[5]0d6HYCp0'!$A$26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16">'[3]0d6HYCp0'!$C$39</definedName>
    <definedName name="Morning" localSheetId="15">'[4]0d6HYCp0'!$C$39</definedName>
    <definedName name="Morning" localSheetId="6">'[5]0d6HYCp0'!$C$39</definedName>
    <definedName name="Morning" localSheetId="0">'0d6HYCp0'!$C$39</definedName>
    <definedName name="Morning">'0d6HYCp0'!$C$39</definedName>
    <definedName name="OLE_LINK42" localSheetId="11">'5.县工业'!$B$5</definedName>
    <definedName name="OLE_LINK437" localSheetId="11">'5.县工业'!$B$7</definedName>
    <definedName name="OLE_LINK563" localSheetId="11">'5.县工业'!$D$15</definedName>
    <definedName name="OLE_LINK632" localSheetId="11">'5.县工业'!$D$18</definedName>
    <definedName name="OLE_LINK674" localSheetId="11">'5.县工业'!$D$6</definedName>
    <definedName name="OLE_LINK675" localSheetId="11">'5.县工业'!$D$7</definedName>
    <definedName name="OLE_LINK676" localSheetId="11">'5.县工业'!$D$14</definedName>
    <definedName name="Poppy" localSheetId="12">'[2]0d6HYCp0'!$C$27</definedName>
    <definedName name="Poppy" localSheetId="16">'[3]0d6HYCp0'!$C$27</definedName>
    <definedName name="Poppy" localSheetId="15">'[4]0d6HYCp0'!$C$27</definedName>
    <definedName name="Poppy" localSheetId="6">'[5]0d6HYCp0'!$C$27</definedName>
    <definedName name="Poppy" localSheetId="0">'0d6HYCp0'!$C$27</definedName>
    <definedName name="Poppy">'0d6HYCp0'!$C$27</definedName>
    <definedName name="Print_Area_MI" localSheetId="12">#REF!</definedName>
    <definedName name="Print_Area_MI" localSheetId="16">#REF!</definedName>
    <definedName name="Print_Area_MI" localSheetId="15">#REF!</definedName>
    <definedName name="Print_Area_MI" localSheetId="6">#REF!</definedName>
    <definedName name="Print_Area_MI" localSheetId="0">#REF!</definedName>
    <definedName name="Print_Area_MI">#REF!</definedName>
    <definedName name="전" localSheetId="12">#REF!</definedName>
    <definedName name="전" localSheetId="16">#REF!</definedName>
    <definedName name="전" localSheetId="15">#REF!</definedName>
    <definedName name="전" localSheetId="6">#REF!</definedName>
    <definedName name="전" localSheetId="0">#REF!</definedName>
    <definedName name="전">#REF!</definedName>
    <definedName name="주택사업본부" localSheetId="12">#REF!</definedName>
    <definedName name="주택사업본부" localSheetId="16">#REF!</definedName>
    <definedName name="주택사업본부" localSheetId="15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16">#REF!</definedName>
    <definedName name="철구사업본부" localSheetId="15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<sst xmlns="http://schemas.openxmlformats.org/spreadsheetml/2006/main" count="799" uniqueCount="446">
  <si>
    <t>2018年1-12月国民经济主要指标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</si>
  <si>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</si>
  <si>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</si>
  <si>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</si>
  <si>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</si>
  <si>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</si>
  <si>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</si>
  <si>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</si>
  <si>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</si>
  <si>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</si>
  <si>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</si>
  <si>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</si>
  <si>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</si>
  <si>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</si>
  <si>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</si>
  <si>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>——</t>
  </si>
  <si>
    <t xml:space="preserve">     （一）338个重点工业投资</t>
  </si>
  <si>
    <t>9.4（环比）</t>
  </si>
  <si>
    <t xml:space="preserve">     （二）225个重点项目投资</t>
  </si>
  <si>
    <t>9.2（环比）</t>
  </si>
  <si>
    <t xml:space="preserve">     （三）调整公路和铁路投资</t>
  </si>
  <si>
    <t>10.0（环比）</t>
  </si>
  <si>
    <t>五、社会消费品零售总额</t>
  </si>
  <si>
    <t>六、一般公共预算总收入</t>
  </si>
  <si>
    <t>799649（含车购税）</t>
  </si>
  <si>
    <t xml:space="preserve">    #：一般公共预算收入</t>
  </si>
  <si>
    <t>七、合同利用外资</t>
  </si>
  <si>
    <t>万美元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</si>
  <si>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</si>
  <si>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>．固定资产投资本月泉州市局未反馈绝对数。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</si>
  <si>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</si>
  <si>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</si>
  <si>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</si>
  <si>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</si>
  <si>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</si>
  <si>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</si>
  <si>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</si>
  <si>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</si>
  <si>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</si>
  <si>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-125个</t>
  </si>
  <si>
    <r>
      <t xml:space="preserve">             #</t>
    </r>
    <r>
      <rPr>
        <sz val="14"/>
        <rFont val="宋体"/>
        <family val="0"/>
      </rPr>
      <t>：三资工业</t>
    </r>
  </si>
  <si>
    <t>11个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</si>
  <si>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</si>
  <si>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</si>
  <si>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</si>
  <si>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</si>
  <si>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</si>
  <si>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</si>
  <si>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</si>
  <si>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>34377</t>
  </si>
  <si>
    <t>8.5</t>
  </si>
  <si>
    <t xml:space="preserve">               人均消费支出</t>
  </si>
  <si>
    <t>22737</t>
  </si>
  <si>
    <t>7.5</t>
  </si>
  <si>
    <t xml:space="preserve">      #：城镇居民人均可支配收入</t>
  </si>
  <si>
    <t>46048</t>
  </si>
  <si>
    <t>8.2</t>
  </si>
  <si>
    <t xml:space="preserve">         农村居民人均可支配收入</t>
  </si>
  <si>
    <t>21631</t>
  </si>
  <si>
    <t>8.9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</si>
  <si>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</si>
  <si>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</si>
  <si>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</si>
  <si>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</si>
  <si>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</si>
  <si>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</si>
  <si>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</si>
  <si>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</si>
  <si>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</si>
  <si>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</si>
  <si>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</si>
  <si>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</si>
  <si>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</si>
  <si>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</si>
  <si>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</si>
  <si>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</si>
  <si>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</si>
  <si>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</si>
  <si>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</si>
  <si>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</si>
  <si>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</si>
  <si>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</si>
  <si>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</si>
  <si>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</si>
  <si>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</si>
  <si>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</si>
  <si>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</si>
  <si>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</si>
  <si>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</si>
  <si>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</si>
  <si>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</si>
  <si>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</si>
  <si>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</si>
  <si>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</si>
  <si>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</si>
  <si>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</si>
  <si>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</si>
  <si>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</si>
  <si>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</si>
  <si>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</si>
  <si>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</si>
  <si>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</si>
  <si>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</si>
  <si>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</si>
  <si>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</si>
  <si>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</si>
  <si>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12月末余额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</si>
  <si>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</si>
  <si>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</si>
  <si>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</si>
  <si>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</si>
  <si>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</si>
  <si>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</si>
  <si>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</si>
  <si>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</si>
  <si>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</si>
  <si>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</si>
  <si>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2018年1-12月</t>
  </si>
  <si>
    <t>单位：个</t>
  </si>
  <si>
    <t>名称</t>
  </si>
  <si>
    <t>2018年</t>
  </si>
  <si>
    <t>同比%</t>
  </si>
  <si>
    <t>项目数</t>
  </si>
  <si>
    <t>本年新增项目入库数</t>
  </si>
  <si>
    <t>本月新增项目入库数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</si>
  <si>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</si>
  <si>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</si>
  <si>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</si>
  <si>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</si>
  <si>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</si>
  <si>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</si>
  <si>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</si>
  <si>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</si>
  <si>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</si>
  <si>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</si>
  <si>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</si>
  <si>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</si>
  <si>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</si>
  <si>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</si>
  <si>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</si>
  <si>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</si>
  <si>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</si>
  <si>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</si>
  <si>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</si>
  <si>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</si>
  <si>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</si>
  <si>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</si>
  <si>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</si>
  <si>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</si>
  <si>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</si>
  <si>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</si>
  <si>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</si>
  <si>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</si>
  <si>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</si>
  <si>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</si>
  <si>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</si>
  <si>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</si>
  <si>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</si>
  <si>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</si>
  <si>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</si>
  <si>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</si>
  <si>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 xml:space="preserve">说明:1.南安经济开发区、雪峰华侨经济开发区为管辖口径数据，下同。
     2.本表不含房地产开发投资额。
     3.本表数据为原始上报，未经上级核定。   
     4.飞地投资计入引进方。                                             </t>
  </si>
  <si>
    <t>重点工业项目投资完成情况</t>
  </si>
  <si>
    <t xml:space="preserve">                               2018年1-12月</t>
  </si>
  <si>
    <t>单位：个、万元</t>
  </si>
  <si>
    <t>责任单位</t>
  </si>
  <si>
    <t>计划项目数</t>
  </si>
  <si>
    <t>年度固定资产投资</t>
  </si>
  <si>
    <t>已入库项目数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</si>
  <si>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</si>
  <si>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</si>
  <si>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</si>
  <si>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</si>
  <si>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</si>
  <si>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</si>
  <si>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</si>
  <si>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</si>
  <si>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</si>
  <si>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</si>
  <si>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</si>
  <si>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</si>
  <si>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</si>
  <si>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C 类  乡 镇</t>
  </si>
  <si>
    <t>蓬华（含飞地）</t>
  </si>
  <si>
    <t>向阳（含飞地）</t>
  </si>
  <si>
    <t>洪梅（含飞地）</t>
  </si>
  <si>
    <t>无
分
类</t>
  </si>
  <si>
    <t>扶茂</t>
  </si>
  <si>
    <t>在建重点项目投资完成情况</t>
  </si>
  <si>
    <t xml:space="preserve"> 2018年1-12月</t>
  </si>
  <si>
    <t>单位：万元</t>
  </si>
  <si>
    <t>项目数
（个）</t>
  </si>
  <si>
    <t>已入库项目数（个）</t>
  </si>
  <si>
    <t>年度计划投资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</si>
  <si>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</si>
  <si>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</si>
  <si>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</si>
  <si>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</si>
  <si>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</si>
  <si>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</si>
  <si>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</si>
  <si>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</si>
  <si>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</si>
  <si>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</si>
  <si>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</si>
  <si>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</si>
  <si>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</si>
  <si>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</si>
  <si>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.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</si>
  <si>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</si>
  <si>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</si>
  <si>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</si>
  <si>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</si>
  <si>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</si>
  <si>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</si>
  <si>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</si>
  <si>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</si>
  <si>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</si>
  <si>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</si>
  <si>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</si>
  <si>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</si>
  <si>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</si>
  <si>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雪峰经济开发区</t>
  </si>
  <si>
    <t>经济开发区</t>
  </si>
  <si>
    <t>商务局</t>
  </si>
  <si>
    <t>公安局</t>
  </si>
  <si>
    <t>住建局</t>
  </si>
  <si>
    <t>城乡规划局</t>
  </si>
  <si>
    <t>市政局</t>
  </si>
  <si>
    <t>行政服务中心</t>
  </si>
  <si>
    <t>交通局</t>
  </si>
  <si>
    <t>水利局</t>
  </si>
  <si>
    <t>文体新局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</si>
  <si>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</si>
  <si>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</si>
  <si>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</si>
  <si>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</si>
  <si>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</si>
  <si>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</si>
  <si>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</si>
  <si>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</si>
  <si>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</si>
  <si>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</si>
  <si>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</si>
  <si>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泉州芯谷南安园区办</t>
  </si>
  <si>
    <t>榕桥项目办</t>
  </si>
  <si>
    <t>各乡镇（街道）规模以上工业产值完成情况</t>
  </si>
  <si>
    <t>2018年1－12月</t>
  </si>
  <si>
    <t>2018年企业数（个）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</si>
  <si>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</si>
  <si>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</si>
  <si>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</si>
  <si>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</si>
  <si>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</si>
  <si>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</si>
  <si>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</si>
  <si>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</si>
  <si>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</si>
  <si>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                       2018年1-12月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</si>
  <si>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</si>
  <si>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</si>
  <si>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</si>
  <si>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</si>
  <si>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</si>
  <si>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</si>
  <si>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</si>
  <si>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</si>
  <si>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</si>
  <si>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</si>
  <si>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</si>
  <si>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</si>
  <si>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</si>
  <si>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</si>
  <si>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</si>
  <si>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</si>
  <si>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</si>
  <si>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</si>
  <si>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</si>
  <si>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</si>
  <si>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</si>
  <si>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</si>
  <si>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</si>
  <si>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</si>
  <si>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</si>
  <si>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</si>
  <si>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</si>
  <si>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</si>
  <si>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</si>
  <si>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</si>
  <si>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</si>
  <si>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</si>
  <si>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</si>
  <si>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</si>
  <si>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</si>
  <si>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</si>
  <si>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</si>
  <si>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</si>
  <si>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 xml:space="preserve">                            2018年 1－12月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</si>
  <si>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</si>
  <si>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</si>
  <si>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</si>
  <si>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</si>
  <si>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</si>
  <si>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</si>
  <si>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</si>
  <si>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</si>
  <si>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t>2018年  1－12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</si>
  <si>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</si>
  <si>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</si>
  <si>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</si>
  <si>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</si>
  <si>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</si>
  <si>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</si>
  <si>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泉州市各县（市、区）GDP完成情况</t>
  </si>
  <si>
    <t xml:space="preserve">                   2018年1-12月            单位：亿元</t>
  </si>
  <si>
    <t>GDP总量</t>
  </si>
  <si>
    <t>增长(％)</t>
  </si>
  <si>
    <t>位次</t>
  </si>
  <si>
    <t>本月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</si>
  <si>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</si>
  <si>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</si>
  <si>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</si>
  <si>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</si>
  <si>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</si>
  <si>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</si>
  <si>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</si>
  <si>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</si>
  <si>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</si>
  <si>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</si>
  <si>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</si>
  <si>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</si>
  <si>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</si>
  <si>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</si>
  <si>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2018年1-12月               单位：亿元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</si>
  <si>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</si>
  <si>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</si>
  <si>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</si>
  <si>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</si>
  <si>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</si>
  <si>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</si>
  <si>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</si>
  <si>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</si>
  <si>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</si>
  <si>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</si>
  <si>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</si>
  <si>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</si>
  <si>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</si>
  <si>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</si>
  <si>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注:1.南安市固定资产投资（不含农户）增幅排名居泉州市各县（市、区）第2位；
   2.全社会工业性投资增幅排名居泉州市各县（市、区）第5位；
   3.本月市局未反馈绝对值。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</si>
  <si>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</si>
  <si>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</si>
  <si>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</si>
  <si>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</si>
  <si>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</si>
  <si>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</si>
  <si>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注：南安市规模以上工业增加值增幅排名居泉州市各县（市、区）第5位。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</si>
  <si>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</si>
  <si>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</si>
  <si>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</si>
  <si>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</si>
  <si>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注：1.南安市社会消费品零售总额增幅排名位居泉州市各县（市、区）第10位；
    2.限额以上零售额增幅排名位居泉州市各县（市、区）第11位。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</si>
  <si>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</si>
  <si>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</si>
  <si>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</si>
  <si>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</si>
  <si>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</si>
  <si>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</si>
  <si>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</si>
  <si>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</si>
  <si>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</si>
  <si>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</si>
  <si>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</si>
  <si>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</si>
  <si>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</si>
  <si>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</si>
  <si>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</si>
  <si>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</si>
  <si>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</si>
  <si>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</si>
  <si>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</si>
  <si>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注：1.一般公共预算总收入口径为不含基金收入。
    2.南安市一般公共预算总收入增幅排名居泉州市各县（市、区）第6位；
    3.南安市一般公共预算收入增幅排名居泉州市各县（市、区）第4位。</t>
  </si>
  <si>
    <t>泉州市各县（市、区）供电完成情况</t>
  </si>
  <si>
    <t>2018年1-12月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</si>
  <si>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</si>
  <si>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比</t>
    </r>
    <r>
      <rPr>
        <sz val="14"/>
        <rFont val="仿宋_GB2312"/>
        <family val="3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</si>
  <si>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</si>
  <si>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</si>
  <si>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</si>
  <si>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</si>
  <si>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</si>
  <si>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</si>
  <si>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</si>
  <si>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4.南安市累计用电量增幅排名居泉州市各县（市、区）第2位。</t>
  </si>
  <si>
    <t>计生统计年度2019年度第3月份部分计生指标</t>
  </si>
  <si>
    <t>出生性别比</t>
  </si>
  <si>
    <t>出生率‰</t>
  </si>
  <si>
    <t>政策符合率%</t>
  </si>
  <si>
    <t>死亡人数（人）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</si>
  <si>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</si>
  <si>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</si>
  <si>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</si>
  <si>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</si>
  <si>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</si>
  <si>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</si>
  <si>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</si>
  <si>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</si>
  <si>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</si>
  <si>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</si>
  <si>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</si>
  <si>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</si>
  <si>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</si>
  <si>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</si>
  <si>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</si>
  <si>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</si>
  <si>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</si>
  <si>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</si>
  <si>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</si>
  <si>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</si>
  <si>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</si>
  <si>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</si>
  <si>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</si>
  <si>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</si>
  <si>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</si>
  <si>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</si>
  <si>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各乡镇（街道）公安户籍人口数</t>
  </si>
  <si>
    <t>单位：户、人</t>
  </si>
  <si>
    <t>总户数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</si>
  <si>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年11月末总人口</t>
    </r>
  </si>
  <si>
    <t>城镇人口</t>
  </si>
  <si>
    <t>乡村人口</t>
  </si>
  <si>
    <t>性别</t>
  </si>
  <si>
    <t>男</t>
  </si>
  <si>
    <t>女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</si>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</sst>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</numFmts>
  <fonts count="7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仿宋_GB2312"/>
      <family val="3"/>
    </font>
    <font>
      <b/>
      <sz val="14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1"/>
      <name val="宋体"/>
      <family val="0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仿宋_GB2312"/>
      <family val="3"/>
    </font>
    <font>
      <sz val="14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8" fillId="0" borderId="0" applyNumberFormat="0" applyFill="0" applyBorder="0" applyAlignment="0" applyProtection="0"/>
    <xf numFmtId="38" fontId="59" fillId="6" borderId="0" applyNumberFormat="0" applyBorder="0" applyAlignment="0" applyProtection="0"/>
    <xf numFmtId="10" fontId="59" fillId="2" borderId="1" applyNumberFormat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 locked="0"/>
    </xf>
    <xf numFmtId="0" fontId="53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60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66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51" fillId="0" borderId="5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2" borderId="6" applyNumberFormat="0" applyAlignment="0" applyProtection="0"/>
    <xf numFmtId="0" fontId="58" fillId="13" borderId="7" applyNumberFormat="0" applyAlignment="0" applyProtection="0"/>
    <xf numFmtId="0" fontId="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0" borderId="8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>
      <alignment/>
      <protection/>
    </xf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17" borderId="0" applyNumberFormat="0" applyBorder="0" applyAlignment="0" applyProtection="0"/>
    <xf numFmtId="0" fontId="56" fillId="8" borderId="0" applyNumberFormat="0" applyBorder="0" applyAlignment="0" applyProtection="0"/>
    <xf numFmtId="0" fontId="49" fillId="2" borderId="9" applyNumberFormat="0" applyAlignment="0" applyProtection="0"/>
    <xf numFmtId="0" fontId="55" fillId="3" borderId="6" applyNumberFormat="0" applyAlignment="0" applyProtection="0"/>
    <xf numFmtId="0" fontId="52" fillId="0" borderId="0">
      <alignment/>
      <protection/>
    </xf>
    <xf numFmtId="0" fontId="46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7" fillId="0" borderId="0">
      <alignment/>
      <protection/>
    </xf>
    <xf numFmtId="0" fontId="1" fillId="0" borderId="0">
      <alignment/>
      <protection/>
    </xf>
  </cellStyleXfs>
  <cellXfs count="421">
    <xf numFmtId="0" fontId="0" fillId="0" borderId="0" xfId="0" applyFont="1" applyAlignment="1">
      <alignment/>
    </xf>
    <xf numFmtId="0" fontId="1" fillId="0" borderId="0" xfId="163">
      <alignment/>
      <protection/>
    </xf>
    <xf numFmtId="0" fontId="2" fillId="12" borderId="0" xfId="163" applyFont="1" applyFill="1">
      <alignment/>
      <protection/>
    </xf>
    <xf numFmtId="0" fontId="1" fillId="12" borderId="0" xfId="163" applyFill="1">
      <alignment/>
      <protection/>
    </xf>
    <xf numFmtId="0" fontId="1" fillId="8" borderId="11" xfId="163" applyFill="1" applyBorder="1">
      <alignment/>
      <protection/>
    </xf>
    <xf numFmtId="0" fontId="3" fillId="18" borderId="12" xfId="163" applyFont="1" applyFill="1" applyBorder="1" applyAlignment="1">
      <alignment horizontal="center"/>
      <protection/>
    </xf>
    <xf numFmtId="0" fontId="4" fillId="19" borderId="13" xfId="163" applyFont="1" applyFill="1" applyBorder="1" applyAlignment="1">
      <alignment horizontal="center"/>
      <protection/>
    </xf>
    <xf numFmtId="0" fontId="3" fillId="18" borderId="13" xfId="163" applyFont="1" applyFill="1" applyBorder="1" applyAlignment="1">
      <alignment horizontal="center"/>
      <protection/>
    </xf>
    <xf numFmtId="0" fontId="3" fillId="18" borderId="14" xfId="163" applyFont="1" applyFill="1" applyBorder="1" applyAlignment="1">
      <alignment horizontal="center"/>
      <protection/>
    </xf>
    <xf numFmtId="0" fontId="1" fillId="8" borderId="15" xfId="163" applyFill="1" applyBorder="1">
      <alignment/>
      <protection/>
    </xf>
    <xf numFmtId="0" fontId="0" fillId="0" borderId="0" xfId="94">
      <alignment/>
      <protection/>
    </xf>
    <xf numFmtId="0" fontId="1" fillId="8" borderId="16" xfId="163" applyFill="1" applyBorder="1">
      <alignment/>
      <protection/>
    </xf>
    <xf numFmtId="0" fontId="0" fillId="0" borderId="0" xfId="99">
      <alignment vertical="center"/>
      <protection/>
    </xf>
    <xf numFmtId="0" fontId="0" fillId="0" borderId="1" xfId="99" applyBorder="1" applyAlignment="1">
      <alignment horizontal="center" vertical="center" wrapText="1"/>
      <protection/>
    </xf>
    <xf numFmtId="0" fontId="0" fillId="0" borderId="17" xfId="99" applyBorder="1" applyAlignment="1">
      <alignment horizontal="center" vertical="center" wrapText="1"/>
      <protection/>
    </xf>
    <xf numFmtId="0" fontId="0" fillId="0" borderId="18" xfId="99" applyBorder="1" applyAlignment="1">
      <alignment horizontal="center" vertical="center"/>
      <protection/>
    </xf>
    <xf numFmtId="0" fontId="0" fillId="0" borderId="1" xfId="99" applyBorder="1" applyAlignment="1">
      <alignment horizontal="center" vertical="center"/>
      <protection/>
    </xf>
    <xf numFmtId="0" fontId="0" fillId="0" borderId="17" xfId="99" applyBorder="1" applyAlignment="1">
      <alignment horizontal="center" vertical="center"/>
      <protection/>
    </xf>
    <xf numFmtId="0" fontId="0" fillId="0" borderId="0" xfId="99" applyFill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89">
      <alignment/>
      <protection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6" fontId="11" fillId="0" borderId="1" xfId="90" applyNumberFormat="1" applyFont="1" applyBorder="1" applyAlignment="1">
      <alignment horizontal="center" vertical="center"/>
      <protection/>
    </xf>
    <xf numFmtId="185" fontId="11" fillId="0" borderId="1" xfId="90" applyNumberFormat="1" applyFont="1" applyBorder="1" applyAlignment="1">
      <alignment horizontal="center" vertical="center"/>
      <protection/>
    </xf>
    <xf numFmtId="185" fontId="11" fillId="0" borderId="17" xfId="90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186" fontId="11" fillId="0" borderId="16" xfId="90" applyNumberFormat="1" applyFont="1" applyBorder="1" applyAlignment="1">
      <alignment horizontal="center" vertical="center"/>
      <protection/>
    </xf>
    <xf numFmtId="185" fontId="11" fillId="0" borderId="16" xfId="90" applyNumberFormat="1" applyFont="1" applyBorder="1" applyAlignment="1">
      <alignment horizontal="center" vertical="center"/>
      <protection/>
    </xf>
    <xf numFmtId="185" fontId="11" fillId="0" borderId="20" xfId="90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66" applyFont="1" applyFill="1">
      <alignment vertical="center"/>
      <protection/>
    </xf>
    <xf numFmtId="187" fontId="0" fillId="0" borderId="0" xfId="66" applyNumberFormat="1" applyFont="1" applyFill="1">
      <alignment vertical="center"/>
      <protection/>
    </xf>
    <xf numFmtId="0" fontId="13" fillId="0" borderId="0" xfId="66" applyFont="1" applyFill="1" applyAlignment="1">
      <alignment horizontal="justify" vertical="center"/>
      <protection/>
    </xf>
    <xf numFmtId="0" fontId="14" fillId="0" borderId="21" xfId="66" applyFont="1" applyFill="1" applyBorder="1" applyAlignment="1">
      <alignment horizontal="center" vertical="center" wrapText="1"/>
      <protection/>
    </xf>
    <xf numFmtId="0" fontId="15" fillId="0" borderId="22" xfId="66" applyFont="1" applyFill="1" applyBorder="1" applyAlignment="1">
      <alignment horizontal="center" vertical="center" wrapText="1"/>
      <protection/>
    </xf>
    <xf numFmtId="187" fontId="0" fillId="0" borderId="22" xfId="66" applyNumberFormat="1" applyFont="1" applyFill="1" applyBorder="1" applyAlignment="1">
      <alignment horizontal="center" vertical="center" wrapText="1"/>
      <protection/>
    </xf>
    <xf numFmtId="0" fontId="0" fillId="0" borderId="22" xfId="66" applyFont="1" applyFill="1" applyBorder="1" applyAlignment="1">
      <alignment horizontal="center" vertical="center" wrapText="1"/>
      <protection/>
    </xf>
    <xf numFmtId="0" fontId="0" fillId="0" borderId="23" xfId="66" applyFont="1" applyFill="1" applyBorder="1" applyAlignment="1">
      <alignment horizontal="center" vertical="center" wrapText="1"/>
      <protection/>
    </xf>
    <xf numFmtId="0" fontId="13" fillId="0" borderId="24" xfId="66" applyFont="1" applyFill="1" applyBorder="1" applyAlignment="1">
      <alignment horizontal="justify" vertical="center" wrapText="1"/>
      <protection/>
    </xf>
    <xf numFmtId="185" fontId="15" fillId="0" borderId="1" xfId="66" applyNumberFormat="1" applyFont="1" applyFill="1" applyBorder="1" applyAlignment="1">
      <alignment horizontal="center" vertical="center" wrapText="1"/>
      <protection/>
    </xf>
    <xf numFmtId="187" fontId="15" fillId="0" borderId="1" xfId="66" applyNumberFormat="1" applyFont="1" applyFill="1" applyBorder="1" applyAlignment="1">
      <alignment horizontal="center" vertical="center" wrapText="1"/>
      <protection/>
    </xf>
    <xf numFmtId="0" fontId="15" fillId="0" borderId="1" xfId="66" applyFont="1" applyFill="1" applyBorder="1" applyAlignment="1">
      <alignment horizontal="center" vertical="center" wrapText="1"/>
      <protection/>
    </xf>
    <xf numFmtId="187" fontId="15" fillId="0" borderId="25" xfId="66" applyNumberFormat="1" applyFont="1" applyFill="1" applyBorder="1" applyAlignment="1">
      <alignment horizontal="center" vertical="center" wrapText="1"/>
      <protection/>
    </xf>
    <xf numFmtId="0" fontId="13" fillId="0" borderId="19" xfId="66" applyFont="1" applyFill="1" applyBorder="1" applyAlignment="1">
      <alignment horizontal="justify" vertical="center" wrapText="1"/>
      <protection/>
    </xf>
    <xf numFmtId="185" fontId="15" fillId="0" borderId="16" xfId="66" applyNumberFormat="1" applyFont="1" applyFill="1" applyBorder="1" applyAlignment="1">
      <alignment horizontal="center" vertical="center" wrapText="1"/>
      <protection/>
    </xf>
    <xf numFmtId="187" fontId="15" fillId="0" borderId="16" xfId="66" applyNumberFormat="1" applyFont="1" applyFill="1" applyBorder="1" applyAlignment="1">
      <alignment horizontal="center" vertical="center" wrapText="1"/>
      <protection/>
    </xf>
    <xf numFmtId="187" fontId="15" fillId="0" borderId="20" xfId="66" applyNumberFormat="1" applyFont="1" applyFill="1" applyBorder="1" applyAlignment="1">
      <alignment horizontal="center" vertical="center" wrapText="1"/>
      <protection/>
    </xf>
    <xf numFmtId="0" fontId="13" fillId="0" borderId="0" xfId="66" applyFont="1" applyFill="1" applyAlignment="1">
      <alignment vertical="center"/>
      <protection/>
    </xf>
    <xf numFmtId="187" fontId="13" fillId="0" borderId="0" xfId="66" applyNumberFormat="1" applyFont="1" applyFill="1" applyAlignment="1">
      <alignment vertical="center"/>
      <protection/>
    </xf>
    <xf numFmtId="0" fontId="0" fillId="0" borderId="0" xfId="68" applyFont="1" applyFill="1">
      <alignment vertical="center"/>
      <protection/>
    </xf>
    <xf numFmtId="0" fontId="2" fillId="0" borderId="0" xfId="68" applyFont="1" applyFill="1">
      <alignment vertical="center"/>
      <protection/>
    </xf>
    <xf numFmtId="0" fontId="0" fillId="0" borderId="21" xfId="66" applyFont="1" applyFill="1" applyBorder="1" applyAlignment="1">
      <alignment horizontal="justify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66" applyFont="1" applyFill="1" applyBorder="1" applyAlignment="1">
      <alignment horizontal="center" vertical="center" wrapText="1"/>
      <protection/>
    </xf>
    <xf numFmtId="0" fontId="16" fillId="0" borderId="23" xfId="66" applyFont="1" applyFill="1" applyBorder="1" applyAlignment="1">
      <alignment horizontal="center" vertical="center" wrapText="1"/>
      <protection/>
    </xf>
    <xf numFmtId="0" fontId="17" fillId="0" borderId="0" xfId="68" applyFont="1" applyFill="1" applyAlignment="1">
      <alignment horizontal="justify" vertical="center"/>
      <protection/>
    </xf>
    <xf numFmtId="0" fontId="0" fillId="0" borderId="0" xfId="84" applyFont="1" applyFill="1">
      <alignment vertical="center"/>
      <protection/>
    </xf>
    <xf numFmtId="0" fontId="17" fillId="0" borderId="0" xfId="84" applyFont="1" applyFill="1" applyAlignment="1">
      <alignment horizontal="justify" vertical="center"/>
      <protection/>
    </xf>
    <xf numFmtId="0" fontId="13" fillId="0" borderId="0" xfId="84" applyFont="1" applyFill="1" applyAlignment="1">
      <alignment horizontal="right" vertical="center"/>
      <protection/>
    </xf>
    <xf numFmtId="0" fontId="16" fillId="0" borderId="21" xfId="84" applyFont="1" applyFill="1" applyBorder="1" applyAlignment="1">
      <alignment horizontal="center" vertical="center" wrapText="1"/>
      <protection/>
    </xf>
    <xf numFmtId="0" fontId="16" fillId="0" borderId="22" xfId="84" applyFont="1" applyFill="1" applyBorder="1" applyAlignment="1">
      <alignment horizontal="center" vertical="center" wrapText="1"/>
      <protection/>
    </xf>
    <xf numFmtId="0" fontId="16" fillId="0" borderId="23" xfId="84" applyFont="1" applyFill="1" applyBorder="1" applyAlignment="1">
      <alignment horizontal="center" vertical="center" wrapText="1"/>
      <protection/>
    </xf>
    <xf numFmtId="0" fontId="13" fillId="0" borderId="24" xfId="84" applyFont="1" applyFill="1" applyBorder="1" applyAlignment="1">
      <alignment horizontal="justify" vertical="center" wrapText="1"/>
      <protection/>
    </xf>
    <xf numFmtId="185" fontId="15" fillId="0" borderId="1" xfId="84" applyNumberFormat="1" applyFont="1" applyFill="1" applyBorder="1" applyAlignment="1">
      <alignment horizontal="center" vertical="center" wrapText="1"/>
      <protection/>
    </xf>
    <xf numFmtId="187" fontId="15" fillId="0" borderId="1" xfId="84" applyNumberFormat="1" applyFont="1" applyFill="1" applyBorder="1" applyAlignment="1">
      <alignment horizontal="center" vertical="center" wrapText="1"/>
      <protection/>
    </xf>
    <xf numFmtId="187" fontId="15" fillId="0" borderId="25" xfId="84" applyNumberFormat="1" applyFont="1" applyFill="1" applyBorder="1" applyAlignment="1">
      <alignment horizontal="center" vertical="center" wrapText="1"/>
      <protection/>
    </xf>
    <xf numFmtId="0" fontId="13" fillId="0" borderId="19" xfId="84" applyFont="1" applyFill="1" applyBorder="1" applyAlignment="1">
      <alignment horizontal="justify" vertical="center" wrapText="1"/>
      <protection/>
    </xf>
    <xf numFmtId="185" fontId="15" fillId="0" borderId="16" xfId="84" applyNumberFormat="1" applyFont="1" applyFill="1" applyBorder="1" applyAlignment="1">
      <alignment horizontal="center" vertical="center" wrapText="1"/>
      <protection/>
    </xf>
    <xf numFmtId="187" fontId="15" fillId="0" borderId="16" xfId="84" applyNumberFormat="1" applyFont="1" applyFill="1" applyBorder="1" applyAlignment="1">
      <alignment horizontal="center" vertical="center" wrapText="1"/>
      <protection/>
    </xf>
    <xf numFmtId="187" fontId="15" fillId="0" borderId="20" xfId="84" applyNumberFormat="1" applyFont="1" applyFill="1" applyBorder="1" applyAlignment="1">
      <alignment horizontal="center" vertical="center" wrapText="1"/>
      <protection/>
    </xf>
    <xf numFmtId="0" fontId="18" fillId="0" borderId="0" xfId="84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85" fontId="17" fillId="0" borderId="1" xfId="0" applyNumberFormat="1" applyFont="1" applyFill="1" applyBorder="1" applyAlignment="1">
      <alignment horizontal="center" vertical="center" wrapText="1"/>
    </xf>
    <xf numFmtId="187" fontId="17" fillId="0" borderId="1" xfId="0" applyNumberFormat="1" applyFont="1" applyFill="1" applyBorder="1" applyAlignment="1">
      <alignment horizontal="center" vertical="center" wrapText="1"/>
    </xf>
    <xf numFmtId="187" fontId="17" fillId="0" borderId="25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Fill="1" applyAlignment="1">
      <alignment/>
    </xf>
    <xf numFmtId="0" fontId="1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185" fontId="20" fillId="0" borderId="26" xfId="0" applyNumberFormat="1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187" fontId="22" fillId="0" borderId="1" xfId="0" applyNumberFormat="1" applyFont="1" applyFill="1" applyBorder="1" applyAlignment="1">
      <alignment horizontal="right" vertical="center" wrapText="1"/>
    </xf>
    <xf numFmtId="187" fontId="22" fillId="0" borderId="1" xfId="0" applyNumberFormat="1" applyFont="1" applyFill="1" applyBorder="1" applyAlignment="1">
      <alignment vertical="center" wrapText="1"/>
    </xf>
    <xf numFmtId="187" fontId="17" fillId="0" borderId="25" xfId="100" applyNumberFormat="1" applyFont="1" applyFill="1" applyBorder="1">
      <alignment/>
      <protection/>
    </xf>
    <xf numFmtId="0" fontId="0" fillId="0" borderId="1" xfId="0" applyFont="1" applyFill="1" applyBorder="1" applyAlignment="1">
      <alignment horizontal="center" vertical="center" wrapText="1"/>
    </xf>
    <xf numFmtId="187" fontId="22" fillId="0" borderId="1" xfId="101" applyNumberFormat="1" applyFont="1" applyFill="1" applyBorder="1" applyAlignment="1">
      <alignment vertical="center"/>
      <protection/>
    </xf>
    <xf numFmtId="187" fontId="2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187" fontId="22" fillId="0" borderId="1" xfId="102" applyNumberFormat="1" applyFont="1" applyFill="1" applyBorder="1" applyAlignment="1">
      <alignment vertical="center"/>
      <protection/>
    </xf>
    <xf numFmtId="187" fontId="22" fillId="0" borderId="1" xfId="105" applyNumberFormat="1" applyFont="1" applyFill="1" applyBorder="1" applyAlignment="1">
      <alignment vertical="center"/>
      <protection/>
    </xf>
    <xf numFmtId="187" fontId="22" fillId="0" borderId="1" xfId="106" applyNumberFormat="1" applyFont="1" applyFill="1" applyBorder="1" applyAlignment="1">
      <alignment vertical="center"/>
      <protection/>
    </xf>
    <xf numFmtId="187" fontId="22" fillId="0" borderId="1" xfId="107" applyNumberFormat="1" applyFont="1" applyFill="1" applyBorder="1" applyAlignment="1">
      <alignment vertical="center"/>
      <protection/>
    </xf>
    <xf numFmtId="187" fontId="22" fillId="0" borderId="1" xfId="108" applyNumberFormat="1" applyFont="1" applyFill="1" applyBorder="1" applyAlignment="1">
      <alignment vertical="center"/>
      <protection/>
    </xf>
    <xf numFmtId="187" fontId="22" fillId="0" borderId="1" xfId="109" applyNumberFormat="1" applyFont="1" applyFill="1" applyBorder="1" applyAlignment="1">
      <alignment vertical="center"/>
      <protection/>
    </xf>
    <xf numFmtId="187" fontId="22" fillId="0" borderId="25" xfId="0" applyNumberFormat="1" applyFont="1" applyFill="1" applyBorder="1" applyAlignment="1">
      <alignment vertical="center" wrapText="1"/>
    </xf>
    <xf numFmtId="187" fontId="22" fillId="0" borderId="1" xfId="110" applyNumberFormat="1" applyFont="1" applyFill="1" applyBorder="1" applyAlignment="1">
      <alignment vertical="center"/>
      <protection/>
    </xf>
    <xf numFmtId="187" fontId="22" fillId="0" borderId="25" xfId="100" applyNumberFormat="1" applyFont="1" applyFill="1" applyBorder="1" applyAlignment="1">
      <alignment/>
      <protection/>
    </xf>
    <xf numFmtId="187" fontId="22" fillId="0" borderId="1" xfId="111" applyNumberFormat="1" applyFont="1" applyFill="1" applyBorder="1" applyAlignment="1">
      <alignment vertical="center"/>
      <protection/>
    </xf>
    <xf numFmtId="187" fontId="22" fillId="0" borderId="1" xfId="103" applyNumberFormat="1" applyFont="1" applyFill="1" applyBorder="1" applyAlignment="1">
      <alignment vertical="center"/>
      <protection/>
    </xf>
    <xf numFmtId="187" fontId="22" fillId="0" borderId="1" xfId="104" applyNumberFormat="1" applyFont="1" applyFill="1" applyBorder="1" applyAlignment="1">
      <alignment vertical="center"/>
      <protection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5" fillId="0" borderId="1" xfId="95" applyFont="1" applyFill="1" applyBorder="1" applyAlignment="1">
      <alignment horizontal="center" vertical="center" wrapText="1"/>
      <protection/>
    </xf>
    <xf numFmtId="0" fontId="15" fillId="0" borderId="1" xfId="95" applyFont="1" applyFill="1" applyBorder="1" applyAlignment="1">
      <alignment horizontal="center" vertical="center"/>
      <protection/>
    </xf>
    <xf numFmtId="0" fontId="15" fillId="0" borderId="25" xfId="95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7" xfId="95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4" fillId="0" borderId="0" xfId="91" applyFont="1" applyFill="1" applyAlignment="1">
      <alignment vertical="center"/>
      <protection/>
    </xf>
    <xf numFmtId="0" fontId="0" fillId="0" borderId="0" xfId="91" applyFill="1" applyAlignment="1">
      <alignment vertical="center" wrapText="1"/>
      <protection/>
    </xf>
    <xf numFmtId="0" fontId="16" fillId="0" borderId="0" xfId="91" applyFont="1" applyFill="1" applyAlignment="1">
      <alignment vertical="center"/>
      <protection/>
    </xf>
    <xf numFmtId="0" fontId="0" fillId="0" borderId="0" xfId="91" applyFill="1">
      <alignment vertical="center"/>
      <protection/>
    </xf>
    <xf numFmtId="187" fontId="0" fillId="0" borderId="1" xfId="112" applyNumberFormat="1" applyFont="1" applyFill="1" applyBorder="1" applyAlignment="1">
      <alignment horizontal="center" vertical="center"/>
      <protection/>
    </xf>
    <xf numFmtId="187" fontId="0" fillId="0" borderId="1" xfId="0" applyNumberFormat="1" applyFont="1" applyFill="1" applyBorder="1" applyAlignment="1">
      <alignment horizontal="center" vertical="center"/>
    </xf>
    <xf numFmtId="187" fontId="0" fillId="0" borderId="1" xfId="96" applyNumberFormat="1" applyFont="1" applyFill="1" applyBorder="1" applyAlignment="1">
      <alignment horizontal="center" vertical="center"/>
      <protection/>
    </xf>
    <xf numFmtId="0" fontId="0" fillId="0" borderId="1" xfId="91" applyFill="1" applyBorder="1" applyAlignment="1">
      <alignment horizontal="center" vertical="center"/>
      <protection/>
    </xf>
    <xf numFmtId="0" fontId="0" fillId="0" borderId="1" xfId="97" applyFill="1" applyBorder="1" applyAlignment="1">
      <alignment horizontal="center" vertical="center" wrapText="1"/>
      <protection/>
    </xf>
    <xf numFmtId="187" fontId="0" fillId="0" borderId="1" xfId="91" applyNumberFormat="1" applyFill="1" applyBorder="1" applyAlignment="1">
      <alignment horizontal="right" vertical="center" wrapText="1"/>
      <protection/>
    </xf>
    <xf numFmtId="187" fontId="0" fillId="0" borderId="1" xfId="91" applyNumberFormat="1" applyFill="1" applyBorder="1" applyAlignment="1">
      <alignment horizontal="center" vertical="center" wrapText="1"/>
      <protection/>
    </xf>
    <xf numFmtId="0" fontId="0" fillId="0" borderId="1" xfId="97" applyFont="1" applyFill="1" applyBorder="1" applyAlignment="1">
      <alignment horizontal="center" vertical="center" wrapText="1"/>
      <protection/>
    </xf>
    <xf numFmtId="187" fontId="0" fillId="0" borderId="1" xfId="91" applyNumberFormat="1" applyFont="1" applyFill="1" applyBorder="1" applyAlignment="1">
      <alignment horizontal="right" vertical="center" wrapText="1"/>
      <protection/>
    </xf>
    <xf numFmtId="187" fontId="0" fillId="0" borderId="1" xfId="91" applyNumberFormat="1" applyFont="1" applyFill="1" applyBorder="1" applyAlignment="1">
      <alignment horizontal="center" vertical="center"/>
      <protection/>
    </xf>
    <xf numFmtId="0" fontId="0" fillId="0" borderId="1" xfId="91" applyFont="1" applyFill="1" applyBorder="1" applyAlignment="1">
      <alignment horizontal="center" vertical="center"/>
      <protection/>
    </xf>
    <xf numFmtId="187" fontId="0" fillId="0" borderId="1" xfId="91" applyNumberFormat="1" applyFont="1" applyFill="1" applyBorder="1" applyAlignment="1">
      <alignment horizontal="right" vertical="center"/>
      <protection/>
    </xf>
    <xf numFmtId="0" fontId="0" fillId="0" borderId="28" xfId="91" applyFont="1" applyFill="1" applyBorder="1" applyAlignment="1">
      <alignment vertical="center"/>
      <protection/>
    </xf>
    <xf numFmtId="1" fontId="0" fillId="0" borderId="25" xfId="96" applyNumberFormat="1" applyFont="1" applyFill="1" applyBorder="1" applyAlignment="1">
      <alignment horizontal="center" vertical="center"/>
      <protection/>
    </xf>
    <xf numFmtId="0" fontId="0" fillId="0" borderId="25" xfId="91" applyFill="1" applyBorder="1" applyAlignment="1">
      <alignment horizontal="center" vertical="center" wrapText="1"/>
      <protection/>
    </xf>
    <xf numFmtId="0" fontId="16" fillId="0" borderId="0" xfId="91" applyFont="1" applyFill="1" applyAlignment="1">
      <alignment vertical="center" wrapText="1"/>
      <protection/>
    </xf>
    <xf numFmtId="0" fontId="0" fillId="0" borderId="25" xfId="9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86" fontId="17" fillId="0" borderId="1" xfId="0" applyNumberFormat="1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6" fontId="17" fillId="0" borderId="1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186" fontId="17" fillId="0" borderId="1" xfId="0" applyNumberFormat="1" applyFont="1" applyFill="1" applyBorder="1" applyAlignment="1">
      <alignment horizontal="center" vertical="center"/>
    </xf>
    <xf numFmtId="186" fontId="17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center" vertical="center"/>
    </xf>
    <xf numFmtId="187" fontId="17" fillId="0" borderId="2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6" fillId="0" borderId="25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86" fontId="28" fillId="0" borderId="26" xfId="0" applyNumberFormat="1" applyFont="1" applyFill="1" applyBorder="1" applyAlignment="1">
      <alignment horizontal="center" vertical="center" wrapText="1"/>
    </xf>
    <xf numFmtId="185" fontId="28" fillId="0" borderId="26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187" fontId="28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2" fillId="0" borderId="29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85" fontId="29" fillId="0" borderId="17" xfId="87" applyNumberFormat="1" applyFont="1" applyFill="1" applyBorder="1" applyAlignment="1">
      <alignment horizontal="center" vertical="center" wrapText="1"/>
      <protection/>
    </xf>
    <xf numFmtId="0" fontId="30" fillId="0" borderId="31" xfId="0" applyNumberFormat="1" applyFont="1" applyBorder="1" applyAlignment="1">
      <alignment horizontal="center" vertical="center" wrapText="1"/>
    </xf>
    <xf numFmtId="0" fontId="31" fillId="0" borderId="1" xfId="86" applyFont="1" applyFill="1" applyBorder="1" applyAlignment="1">
      <alignment horizontal="center" vertical="center" wrapText="1"/>
      <protection/>
    </xf>
    <xf numFmtId="187" fontId="31" fillId="0" borderId="1" xfId="46" applyNumberFormat="1" applyFont="1" applyFill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center" wrapText="1"/>
    </xf>
    <xf numFmtId="0" fontId="32" fillId="0" borderId="1" xfId="86" applyFont="1" applyFill="1" applyBorder="1" applyAlignment="1">
      <alignment horizontal="center" vertical="center"/>
      <protection/>
    </xf>
    <xf numFmtId="0" fontId="2" fillId="0" borderId="1" xfId="87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87" applyFont="1" applyFill="1" applyBorder="1" applyAlignment="1">
      <alignment horizontal="center" vertical="center"/>
      <protection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32" xfId="86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6" fontId="12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44" fontId="0" fillId="0" borderId="0" xfId="128" applyFont="1" applyFill="1" applyAlignment="1">
      <alignment vertical="center"/>
    </xf>
    <xf numFmtId="44" fontId="0" fillId="0" borderId="0" xfId="128" applyFont="1" applyFill="1" applyBorder="1" applyAlignment="1">
      <alignment vertical="center"/>
    </xf>
    <xf numFmtId="44" fontId="0" fillId="0" borderId="29" xfId="128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left" vertical="center"/>
    </xf>
    <xf numFmtId="186" fontId="40" fillId="0" borderId="1" xfId="0" applyNumberFormat="1" applyFont="1" applyFill="1" applyBorder="1" applyAlignment="1">
      <alignment horizontal="center" vertical="center"/>
    </xf>
    <xf numFmtId="187" fontId="40" fillId="0" borderId="25" xfId="0" applyNumberFormat="1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left" vertical="center"/>
    </xf>
    <xf numFmtId="49" fontId="40" fillId="0" borderId="1" xfId="0" applyNumberFormat="1" applyFont="1" applyFill="1" applyBorder="1" applyAlignment="1">
      <alignment horizontal="center" vertical="center"/>
    </xf>
    <xf numFmtId="186" fontId="40" fillId="0" borderId="25" xfId="0" applyNumberFormat="1" applyFont="1" applyFill="1" applyBorder="1" applyAlignment="1">
      <alignment horizontal="center" vertical="center"/>
    </xf>
    <xf numFmtId="187" fontId="40" fillId="0" borderId="25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shrinkToFit="1"/>
    </xf>
    <xf numFmtId="49" fontId="40" fillId="0" borderId="25" xfId="0" applyNumberFormat="1" applyFont="1" applyFill="1" applyBorder="1" applyAlignment="1">
      <alignment horizontal="center" vertical="center"/>
    </xf>
    <xf numFmtId="186" fontId="40" fillId="0" borderId="1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86" fontId="40" fillId="0" borderId="0" xfId="0" applyNumberFormat="1" applyFont="1" applyFill="1" applyBorder="1" applyAlignment="1">
      <alignment horizontal="center" vertical="center"/>
    </xf>
    <xf numFmtId="188" fontId="40" fillId="0" borderId="1" xfId="0" applyNumberFormat="1" applyFont="1" applyFill="1" applyBorder="1" applyAlignment="1">
      <alignment horizontal="center" vertical="center" shrinkToFit="1"/>
    </xf>
    <xf numFmtId="187" fontId="41" fillId="0" borderId="17" xfId="0" applyNumberFormat="1" applyFont="1" applyFill="1" applyBorder="1" applyAlignment="1">
      <alignment vertical="center" wrapText="1"/>
    </xf>
    <xf numFmtId="188" fontId="40" fillId="0" borderId="25" xfId="0" applyNumberFormat="1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vertical="center"/>
    </xf>
    <xf numFmtId="186" fontId="19" fillId="0" borderId="29" xfId="0" applyNumberFormat="1" applyFont="1" applyFill="1" applyBorder="1" applyAlignment="1">
      <alignment vertical="center"/>
    </xf>
    <xf numFmtId="189" fontId="19" fillId="0" borderId="29" xfId="0" applyNumberFormat="1" applyFont="1" applyFill="1" applyBorder="1" applyAlignment="1">
      <alignment vertical="center"/>
    </xf>
    <xf numFmtId="187" fontId="19" fillId="0" borderId="29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left" vertical="center" wrapText="1"/>
    </xf>
    <xf numFmtId="186" fontId="40" fillId="0" borderId="1" xfId="0" applyNumberFormat="1" applyFont="1" applyFill="1" applyBorder="1" applyAlignment="1">
      <alignment horizontal="center" vertical="center" wrapText="1"/>
    </xf>
    <xf numFmtId="190" fontId="40" fillId="0" borderId="1" xfId="0" applyNumberFormat="1" applyFont="1" applyFill="1" applyBorder="1" applyAlignment="1">
      <alignment horizontal="center" vertical="center" wrapText="1"/>
    </xf>
    <xf numFmtId="187" fontId="40" fillId="0" borderId="36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left" vertical="center"/>
    </xf>
    <xf numFmtId="190" fontId="4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188" fontId="40" fillId="0" borderId="17" xfId="0" applyNumberFormat="1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vertical="center" shrinkToFit="1"/>
    </xf>
    <xf numFmtId="0" fontId="19" fillId="0" borderId="24" xfId="0" applyFont="1" applyFill="1" applyBorder="1" applyAlignment="1">
      <alignment horizontal="left" vertical="center" shrinkToFit="1"/>
    </xf>
    <xf numFmtId="188" fontId="40" fillId="0" borderId="17" xfId="0" applyNumberFormat="1" applyFont="1" applyFill="1" applyBorder="1" applyAlignment="1">
      <alignment horizontal="center" vertical="center"/>
    </xf>
    <xf numFmtId="187" fontId="40" fillId="0" borderId="17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39" fillId="0" borderId="25" xfId="0" applyFont="1" applyFill="1" applyBorder="1" applyAlignment="1">
      <alignment horizontal="center" vertical="center"/>
    </xf>
    <xf numFmtId="0" fontId="40" fillId="0" borderId="1" xfId="71" applyFont="1" applyFill="1" applyBorder="1" applyAlignment="1">
      <alignment horizontal="center" vertical="center" shrinkToFit="1"/>
      <protection/>
    </xf>
    <xf numFmtId="187" fontId="40" fillId="0" borderId="25" xfId="71" applyNumberFormat="1" applyFont="1" applyFill="1" applyBorder="1" applyAlignment="1">
      <alignment horizontal="center" vertical="center" shrinkToFit="1"/>
      <protection/>
    </xf>
    <xf numFmtId="192" fontId="0" fillId="0" borderId="17" xfId="98" applyNumberFormat="1" applyFont="1" applyFill="1" applyBorder="1" applyAlignment="1">
      <alignment horizontal="center" vertical="center"/>
      <protection/>
    </xf>
    <xf numFmtId="187" fontId="19" fillId="0" borderId="0" xfId="0" applyNumberFormat="1" applyFont="1" applyFill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26" fillId="0" borderId="0" xfId="87" applyFont="1" applyAlignment="1">
      <alignment horizontal="center" vertical="center"/>
      <protection/>
    </xf>
    <xf numFmtId="185" fontId="26" fillId="0" borderId="0" xfId="87" applyNumberFormat="1" applyFont="1" applyAlignment="1">
      <alignment horizontal="center" vertical="center"/>
      <protection/>
    </xf>
    <xf numFmtId="0" fontId="2" fillId="0" borderId="29" xfId="87" applyFont="1" applyBorder="1" applyAlignment="1">
      <alignment horizontal="center" vertical="center"/>
      <protection/>
    </xf>
    <xf numFmtId="0" fontId="0" fillId="0" borderId="24" xfId="91" applyFill="1" applyBorder="1" applyAlignment="1">
      <alignment vertical="center" textRotation="255"/>
      <protection/>
    </xf>
    <xf numFmtId="0" fontId="32" fillId="0" borderId="1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85" fontId="19" fillId="0" borderId="1" xfId="92" applyNumberFormat="1" applyFont="1" applyBorder="1" applyAlignment="1">
      <alignment horizontal="center" vertical="center" wrapText="1"/>
      <protection/>
    </xf>
    <xf numFmtId="2" fontId="19" fillId="0" borderId="1" xfId="92" applyNumberFormat="1" applyFont="1" applyBorder="1" applyAlignment="1">
      <alignment horizontal="center" vertical="center"/>
      <protection/>
    </xf>
    <xf numFmtId="185" fontId="19" fillId="0" borderId="1" xfId="92" applyNumberFormat="1" applyFont="1" applyBorder="1" applyAlignment="1">
      <alignment horizontal="center" vertical="center"/>
      <protection/>
    </xf>
    <xf numFmtId="0" fontId="17" fillId="0" borderId="26" xfId="93" applyNumberFormat="1" applyFont="1" applyFill="1" applyBorder="1" applyAlignment="1">
      <alignment horizontal="center" vertical="center"/>
      <protection/>
    </xf>
    <xf numFmtId="0" fontId="19" fillId="0" borderId="37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49" fontId="19" fillId="0" borderId="37" xfId="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4" fontId="0" fillId="0" borderId="29" xfId="128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91" applyBorder="1" applyAlignment="1">
      <alignment vertical="center" textRotation="255"/>
      <protection/>
    </xf>
    <xf numFmtId="0" fontId="2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16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25" xfId="91" applyFont="1" applyFill="1" applyBorder="1" applyAlignment="1">
      <alignment horizontal="center" vertical="center" wrapText="1"/>
      <protection/>
    </xf>
    <xf numFmtId="0" fontId="24" fillId="0" borderId="25" xfId="91" applyFont="1" applyFill="1" applyBorder="1" applyAlignment="1">
      <alignment horizontal="center" vertical="center"/>
      <protection/>
    </xf>
    <xf numFmtId="0" fontId="24" fillId="0" borderId="24" xfId="91" applyFont="1" applyFill="1" applyBorder="1" applyAlignment="1">
      <alignment horizontal="center" vertical="center"/>
      <protection/>
    </xf>
    <xf numFmtId="0" fontId="24" fillId="0" borderId="1" xfId="91" applyFont="1" applyFill="1" applyBorder="1" applyAlignment="1">
      <alignment horizontal="center" vertical="center"/>
      <protection/>
    </xf>
    <xf numFmtId="0" fontId="0" fillId="0" borderId="35" xfId="91" applyFill="1" applyBorder="1" applyAlignment="1">
      <alignment horizontal="center" vertical="center" textRotation="255"/>
      <protection/>
    </xf>
    <xf numFmtId="0" fontId="0" fillId="0" borderId="38" xfId="91" applyFill="1" applyBorder="1" applyAlignment="1">
      <alignment horizontal="center" vertical="center" textRotation="255"/>
      <protection/>
    </xf>
    <xf numFmtId="0" fontId="0" fillId="0" borderId="28" xfId="91" applyFill="1" applyBorder="1" applyAlignment="1">
      <alignment horizontal="center" vertical="center" textRotation="255"/>
      <protection/>
    </xf>
    <xf numFmtId="0" fontId="0" fillId="0" borderId="24" xfId="97" applyFill="1" applyBorder="1" applyAlignment="1">
      <alignment horizontal="center" vertical="center" wrapText="1"/>
      <protection/>
    </xf>
    <xf numFmtId="0" fontId="24" fillId="0" borderId="1" xfId="91" applyFont="1" applyFill="1" applyBorder="1" applyAlignment="1">
      <alignment horizontal="center" vertical="center" wrapText="1"/>
      <protection/>
    </xf>
    <xf numFmtId="0" fontId="21" fillId="0" borderId="0" xfId="91" applyFont="1" applyFill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182" fontId="16" fillId="0" borderId="29" xfId="127" applyFont="1" applyFill="1" applyBorder="1" applyAlignment="1">
      <alignment horizontal="center" vertical="center"/>
    </xf>
    <xf numFmtId="0" fontId="16" fillId="0" borderId="24" xfId="91" applyFont="1" applyFill="1" applyBorder="1" applyAlignment="1">
      <alignment horizontal="center" vertical="center" wrapText="1"/>
      <protection/>
    </xf>
    <xf numFmtId="0" fontId="16" fillId="0" borderId="1" xfId="9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wrapText="1"/>
    </xf>
    <xf numFmtId="177" fontId="9" fillId="0" borderId="0" xfId="125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15" fillId="0" borderId="24" xfId="125" applyFont="1" applyFill="1" applyBorder="1" applyAlignment="1">
      <alignment horizontal="center" vertical="center" wrapText="1"/>
    </xf>
    <xf numFmtId="177" fontId="15" fillId="0" borderId="1" xfId="125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textRotation="255"/>
    </xf>
    <xf numFmtId="0" fontId="2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41" xfId="84" applyNumberFormat="1" applyFont="1" applyFill="1" applyBorder="1" applyAlignment="1">
      <alignment horizontal="left" vertical="center" wrapText="1"/>
      <protection/>
    </xf>
    <xf numFmtId="0" fontId="9" fillId="0" borderId="0" xfId="84" applyFont="1" applyFill="1" applyAlignment="1">
      <alignment horizontal="center" vertical="center"/>
      <protection/>
    </xf>
    <xf numFmtId="0" fontId="0" fillId="0" borderId="41" xfId="84" applyFont="1" applyFill="1" applyBorder="1" applyAlignment="1">
      <alignment horizontal="left" vertical="center"/>
      <protection/>
    </xf>
    <xf numFmtId="0" fontId="15" fillId="0" borderId="41" xfId="84" applyFont="1" applyFill="1" applyBorder="1" applyAlignment="1">
      <alignment horizontal="left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0" fillId="0" borderId="0" xfId="66" applyFont="1" applyFill="1" applyBorder="1" applyAlignment="1">
      <alignment horizontal="left" vertical="center" wrapText="1"/>
      <protection/>
    </xf>
    <xf numFmtId="0" fontId="0" fillId="0" borderId="0" xfId="66" applyFont="1" applyFill="1" applyBorder="1" applyAlignment="1">
      <alignment horizontal="left" vertical="center"/>
      <protection/>
    </xf>
    <xf numFmtId="0" fontId="9" fillId="0" borderId="0" xfId="66" applyFont="1" applyFill="1" applyAlignment="1">
      <alignment horizontal="center" vertical="center"/>
      <protection/>
    </xf>
    <xf numFmtId="187" fontId="9" fillId="0" borderId="0" xfId="66" applyNumberFormat="1" applyFont="1" applyFill="1" applyAlignment="1">
      <alignment horizontal="center" vertical="center"/>
      <protection/>
    </xf>
    <xf numFmtId="0" fontId="0" fillId="0" borderId="0" xfId="66" applyFont="1" applyFill="1" applyAlignment="1">
      <alignment horizontal="left" vertical="center" wrapText="1"/>
      <protection/>
    </xf>
    <xf numFmtId="0" fontId="0" fillId="0" borderId="0" xfId="66" applyFont="1" applyFill="1" applyAlignment="1">
      <alignment horizontal="left" vertical="center"/>
      <protection/>
    </xf>
    <xf numFmtId="187" fontId="0" fillId="0" borderId="0" xfId="66" applyNumberFormat="1" applyFont="1" applyFill="1" applyAlignment="1">
      <alignment horizontal="left" vertical="center"/>
      <protection/>
    </xf>
    <xf numFmtId="0" fontId="12" fillId="0" borderId="0" xfId="89" applyFont="1" applyFill="1" applyBorder="1" applyAlignment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0" xfId="91" applyFont="1" applyAlignment="1">
      <alignment horizontal="center" vertical="center"/>
      <protection/>
    </xf>
    <xf numFmtId="0" fontId="0" fillId="0" borderId="0" xfId="99" applyFont="1" applyAlignment="1">
      <alignment horizontal="right" vertical="center"/>
      <protection/>
    </xf>
    <xf numFmtId="0" fontId="0" fillId="0" borderId="0" xfId="99" applyAlignment="1">
      <alignment horizontal="right" vertical="center"/>
      <protection/>
    </xf>
    <xf numFmtId="0" fontId="0" fillId="0" borderId="1" xfId="99" applyFont="1" applyBorder="1" applyAlignment="1">
      <alignment horizontal="center" vertical="center" wrapText="1"/>
      <protection/>
    </xf>
    <xf numFmtId="0" fontId="0" fillId="0" borderId="1" xfId="99" applyBorder="1" applyAlignment="1">
      <alignment horizontal="center" vertical="center" wrapText="1"/>
      <protection/>
    </xf>
    <xf numFmtId="0" fontId="0" fillId="0" borderId="17" xfId="99" applyBorder="1" applyAlignment="1">
      <alignment horizontal="center" vertical="center" wrapText="1"/>
      <protection/>
    </xf>
    <xf numFmtId="0" fontId="0" fillId="0" borderId="18" xfId="99" applyBorder="1" applyAlignment="1">
      <alignment horizontal="center" vertical="center" wrapText="1"/>
      <protection/>
    </xf>
  </cellXfs>
  <cellStyles count="150">
    <cellStyle name="Normal" xfId="0"/>
    <cellStyle name="??" xfId="15"/>
    <cellStyle name="_Book1" xfId="16"/>
    <cellStyle name="_Book1_1" xfId="17"/>
    <cellStyle name="_ET_STYLE_NoName_00_" xfId="18"/>
    <cellStyle name="_ET_STYLE_NoName_00__Book1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1" xfId="39"/>
    <cellStyle name="Grey" xfId="40"/>
    <cellStyle name="Input [yellow]" xfId="41"/>
    <cellStyle name="Normal - Style1" xfId="42"/>
    <cellStyle name="Normal_0105第二套审计报表定稿" xfId="43"/>
    <cellStyle name="Percent [2]" xfId="44"/>
    <cellStyle name="RowLevel_1" xfId="45"/>
    <cellStyle name="Percent" xfId="46"/>
    <cellStyle name="百分比 2 6" xfId="47"/>
    <cellStyle name="襞" xfId="48"/>
    <cellStyle name="标题" xfId="49"/>
    <cellStyle name="标题 1" xfId="50"/>
    <cellStyle name="标题 2" xfId="51"/>
    <cellStyle name="标题 3" xfId="52"/>
    <cellStyle name="标题 4" xfId="53"/>
    <cellStyle name="标题_2017年度前三个月计生报表" xfId="54"/>
    <cellStyle name="差" xfId="55"/>
    <cellStyle name="差_（统计）2016年2月重点工业项目一览表" xfId="56"/>
    <cellStyle name="差_2016.11 信息月报" xfId="57"/>
    <cellStyle name="差_2016.12 信息月报" xfId="58"/>
    <cellStyle name="差_201602乡镇税收" xfId="59"/>
    <cellStyle name="差_2017.02 统计月报" xfId="60"/>
    <cellStyle name="差_2017年度前三个月计生报表" xfId="61"/>
    <cellStyle name="差_Book1" xfId="62"/>
    <cellStyle name="差_信息月报2016.6" xfId="63"/>
    <cellStyle name="差_信息月报2016.9" xfId="64"/>
    <cellStyle name="常规 10" xfId="65"/>
    <cellStyle name="常规 10 2 2" xfId="66"/>
    <cellStyle name="常规 10 2 2 2" xfId="67"/>
    <cellStyle name="常规 10 2 2 2_2016.11 信息月报" xfId="68"/>
    <cellStyle name="常规 10 3 3" xfId="69"/>
    <cellStyle name="常规 10_2016.11 信息月报" xfId="70"/>
    <cellStyle name="常规 11" xfId="71"/>
    <cellStyle name="常规 12" xfId="72"/>
    <cellStyle name="常规 13" xfId="73"/>
    <cellStyle name="常规 14" xfId="74"/>
    <cellStyle name="常规 15" xfId="75"/>
    <cellStyle name="常规 2" xfId="76"/>
    <cellStyle name="常规 22" xfId="77"/>
    <cellStyle name="常规 28" xfId="78"/>
    <cellStyle name="常规 3" xfId="79"/>
    <cellStyle name="常规 4" xfId="80"/>
    <cellStyle name="常规 5" xfId="81"/>
    <cellStyle name="常规 6" xfId="82"/>
    <cellStyle name="常规 7" xfId="83"/>
    <cellStyle name="常规 8" xfId="84"/>
    <cellStyle name="常规 9" xfId="85"/>
    <cellStyle name="常规 9 2" xfId="86"/>
    <cellStyle name="常规 9 9" xfId="87"/>
    <cellStyle name="常规 9_2016.11 信息月报" xfId="88"/>
    <cellStyle name="常规_2010各县供电情况" xfId="89"/>
    <cellStyle name="常规_2010各县供电情况 3" xfId="90"/>
    <cellStyle name="常规_201602乡镇税收" xfId="91"/>
    <cellStyle name="常规_3" xfId="92"/>
    <cellStyle name="常规_3_1" xfId="93"/>
    <cellStyle name="常规_Book1_1" xfId="94"/>
    <cellStyle name="常规_Sheet1" xfId="95"/>
    <cellStyle name="常规_Sheet2" xfId="96"/>
    <cellStyle name="常规_Sheet2_1" xfId="97"/>
    <cellStyle name="常规_Sheet3" xfId="98"/>
    <cellStyle name="常规_各乡镇（街道）公安户籍人口数" xfId="99"/>
    <cellStyle name="常规_统计局报表1007" xfId="100"/>
    <cellStyle name="常规_镇供电" xfId="101"/>
    <cellStyle name="常规_镇供电_1" xfId="102"/>
    <cellStyle name="常规_镇供电_10" xfId="103"/>
    <cellStyle name="常规_镇供电_11" xfId="104"/>
    <cellStyle name="常规_镇供电_2" xfId="105"/>
    <cellStyle name="常规_镇供电_3" xfId="106"/>
    <cellStyle name="常规_镇供电_4" xfId="107"/>
    <cellStyle name="常规_镇供电_5" xfId="108"/>
    <cellStyle name="常规_镇供电_6" xfId="109"/>
    <cellStyle name="常规_镇供电_8" xfId="110"/>
    <cellStyle name="常规_镇供电_9" xfId="111"/>
    <cellStyle name="常规_镇税收" xfId="112"/>
    <cellStyle name="Hyperlink" xfId="113"/>
    <cellStyle name="好" xfId="114"/>
    <cellStyle name="好_（统计）2016年2月重点工业项目一览表" xfId="115"/>
    <cellStyle name="好_2016.11 信息月报" xfId="116"/>
    <cellStyle name="好_2016.12 信息月报" xfId="117"/>
    <cellStyle name="好_201602乡镇税收" xfId="118"/>
    <cellStyle name="好_2017.02 统计月报" xfId="119"/>
    <cellStyle name="好_2017年度前三个月计生报表" xfId="120"/>
    <cellStyle name="好_Book1" xfId="121"/>
    <cellStyle name="好_信息月报2016.6" xfId="122"/>
    <cellStyle name="好_信息月报2016.9" xfId="123"/>
    <cellStyle name="汇总" xfId="124"/>
    <cellStyle name="Currency" xfId="125"/>
    <cellStyle name="Currency [0]" xfId="126"/>
    <cellStyle name="货币_201602乡镇税收" xfId="127"/>
    <cellStyle name="货币_2016年2月分乡镇固投" xfId="128"/>
    <cellStyle name="计算" xfId="129"/>
    <cellStyle name="检查单元格" xfId="130"/>
    <cellStyle name="解释性文本" xfId="131"/>
    <cellStyle name="警告文本" xfId="132"/>
    <cellStyle name="链接单元格" xfId="133"/>
    <cellStyle name="霓付 [0]_97MBO" xfId="134"/>
    <cellStyle name="霓付_97MBO" xfId="135"/>
    <cellStyle name="烹拳 [0]_97MBO" xfId="136"/>
    <cellStyle name="烹拳_97MBO" xfId="137"/>
    <cellStyle name="普通_ 白土" xfId="138"/>
    <cellStyle name="千分位[0]_ 白土" xfId="139"/>
    <cellStyle name="千分位_ 白土" xfId="140"/>
    <cellStyle name="千位[0]_laroux" xfId="141"/>
    <cellStyle name="千位_laroux" xfId="142"/>
    <cellStyle name="Comma" xfId="143"/>
    <cellStyle name="Comma [0]" xfId="144"/>
    <cellStyle name="钎霖_laroux" xfId="145"/>
    <cellStyle name="强调文字颜色 1" xfId="146"/>
    <cellStyle name="强调文字颜色 2" xfId="147"/>
    <cellStyle name="强调文字颜色 3" xfId="148"/>
    <cellStyle name="强调文字颜色 4" xfId="149"/>
    <cellStyle name="强调文字颜色 5" xfId="150"/>
    <cellStyle name="强调文字颜色 6" xfId="151"/>
    <cellStyle name="适中" xfId="152"/>
    <cellStyle name="输出" xfId="153"/>
    <cellStyle name="输入" xfId="154"/>
    <cellStyle name="样式 1" xfId="155"/>
    <cellStyle name="Followed Hyperlink" xfId="156"/>
    <cellStyle name="注释" xfId="157"/>
    <cellStyle name="콤마 [0]_BOILER-CO1" xfId="158"/>
    <cellStyle name="콤마_BOILER-CO1" xfId="159"/>
    <cellStyle name="통화 [0]_BOILER-CO1" xfId="160"/>
    <cellStyle name="통화_BOILER-CO1" xfId="161"/>
    <cellStyle name="표준_0N-HANDLING " xfId="162"/>
    <cellStyle name="표준_kc-elec system check lis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6&#24180;\2016.12\2016.12%20&#20449;&#24687;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7&#24180;\2017.03\2017.03%20&#32479;&#35745;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04重点"/>
      <sheetName val="172在建"/>
      <sheetName val="镇固投"/>
      <sheetName val="县工业"/>
      <sheetName val="县固定资产"/>
      <sheetName val="县供电"/>
      <sheetName val="县财政收支"/>
      <sheetName val="县社消"/>
      <sheetName val="县CPI和PPI"/>
      <sheetName val="计生"/>
      <sheetName val="户籍人口"/>
      <sheetName val="0d6HYCp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1在建"/>
      <sheetName val="镇固投"/>
      <sheetName val="县工业"/>
      <sheetName val="县固定资产"/>
      <sheetName val="县供电"/>
      <sheetName val="县社消"/>
      <sheetName val="县财政收支"/>
      <sheetName val="县CPI"/>
      <sheetName val="计生"/>
      <sheetName val="0d6HYCp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="70" zoomScaleNormal="70" zoomScaleSheetLayoutView="75" workbookViewId="0" topLeftCell="A91">
      <selection activeCell="C100" sqref="C100"/>
    </sheetView>
  </sheetViews>
  <sheetFormatPr defaultColWidth="9.00390625" defaultRowHeight="14.25"/>
  <cols>
    <col min="1" max="1" width="51.50390625" style="84" customWidth="1"/>
    <col min="2" max="2" width="14.75390625" style="84" customWidth="1"/>
    <col min="3" max="3" width="21.625" style="84" customWidth="1"/>
    <col min="4" max="4" width="21.125" style="84" customWidth="1"/>
    <col min="5" max="5" width="9.125" style="84" bestFit="1" customWidth="1"/>
    <col min="6" max="6" width="17.25390625" style="84" bestFit="1" customWidth="1"/>
    <col min="7" max="9" width="15.875" style="84" bestFit="1" customWidth="1"/>
    <col min="10" max="11" width="17.25390625" style="84" bestFit="1" customWidth="1"/>
    <col min="12" max="16384" width="9.00390625" style="84" customWidth="1"/>
  </cols>
  <sheetData>
    <row r="1" spans="1:4" ht="49.5" customHeight="1">
      <c r="A1" s="305" t="s">
        <v>0</v>
      </c>
      <c r="B1" s="305"/>
      <c r="C1" s="305"/>
      <c r="D1" s="305"/>
    </row>
    <row r="2" spans="1:4" ht="19.5" customHeight="1">
      <c r="A2" s="308" t="s">
        <v>1</v>
      </c>
      <c r="B2" s="308"/>
      <c r="C2" s="308"/>
      <c r="D2" s="308"/>
    </row>
    <row r="3" spans="1:4" ht="49.5" customHeight="1">
      <c r="A3" s="225" t="s">
        <v>2</v>
      </c>
      <c r="B3" s="226" t="s">
        <v>3</v>
      </c>
      <c r="C3" s="227" t="s">
        <v>4</v>
      </c>
      <c r="D3" s="228" t="s">
        <v>5</v>
      </c>
    </row>
    <row r="4" spans="1:4" s="223" customFormat="1" ht="49.5" customHeight="1">
      <c r="A4" s="229" t="s">
        <v>6</v>
      </c>
      <c r="B4" s="87" t="s">
        <v>7</v>
      </c>
      <c r="C4" s="230">
        <v>10678207.035001943</v>
      </c>
      <c r="D4" s="231">
        <v>8.35809164017789</v>
      </c>
    </row>
    <row r="5" spans="1:4" s="223" customFormat="1" ht="49.5" customHeight="1">
      <c r="A5" s="229" t="s">
        <v>8</v>
      </c>
      <c r="B5" s="87" t="s">
        <v>7</v>
      </c>
      <c r="C5" s="230">
        <v>274955.71</v>
      </c>
      <c r="D5" s="231">
        <v>2.377836857613474</v>
      </c>
    </row>
    <row r="6" spans="1:4" s="223" customFormat="1" ht="49.5" customHeight="1">
      <c r="A6" s="232" t="s">
        <v>9</v>
      </c>
      <c r="B6" s="87" t="s">
        <v>7</v>
      </c>
      <c r="C6" s="230">
        <v>6128094.415001943</v>
      </c>
      <c r="D6" s="231">
        <v>9.220391729250508</v>
      </c>
    </row>
    <row r="7" spans="1:4" s="223" customFormat="1" ht="49.5" customHeight="1">
      <c r="A7" s="232" t="s">
        <v>10</v>
      </c>
      <c r="B7" s="87" t="s">
        <v>7</v>
      </c>
      <c r="C7" s="230">
        <v>4275156.91</v>
      </c>
      <c r="D7" s="231">
        <v>7.3125947626670325</v>
      </c>
    </row>
    <row r="8" spans="1:4" s="223" customFormat="1" ht="49.5" customHeight="1">
      <c r="A8" s="232" t="s">
        <v>11</v>
      </c>
      <c r="B8" s="87" t="s">
        <v>7</v>
      </c>
      <c r="C8" s="230">
        <v>5603011.5</v>
      </c>
      <c r="D8" s="231">
        <v>9.542356258621282</v>
      </c>
    </row>
    <row r="9" spans="1:4" s="223" customFormat="1" ht="49.5" customHeight="1">
      <c r="A9" s="229" t="s">
        <v>12</v>
      </c>
      <c r="B9" s="87" t="s">
        <v>7</v>
      </c>
      <c r="C9" s="230">
        <v>486016</v>
      </c>
      <c r="D9" s="231">
        <v>2.3</v>
      </c>
    </row>
    <row r="10" spans="1:4" s="223" customFormat="1" ht="49.5" customHeight="1">
      <c r="A10" s="229" t="s">
        <v>13</v>
      </c>
      <c r="B10" s="87" t="s">
        <v>7</v>
      </c>
      <c r="C10" s="230">
        <v>24075077.648</v>
      </c>
      <c r="D10" s="231">
        <v>13.487763155107515</v>
      </c>
    </row>
    <row r="11" spans="1:4" ht="49.5" customHeight="1">
      <c r="A11" s="229" t="s">
        <v>14</v>
      </c>
      <c r="B11" s="87" t="s">
        <v>7</v>
      </c>
      <c r="C11" s="233" t="s">
        <v>15</v>
      </c>
      <c r="D11" s="231">
        <v>19.69317255172429</v>
      </c>
    </row>
    <row r="12" spans="1:4" ht="49.5" customHeight="1">
      <c r="A12" s="229" t="s">
        <v>16</v>
      </c>
      <c r="B12" s="87" t="s">
        <v>7</v>
      </c>
      <c r="C12" s="233" t="s">
        <v>15</v>
      </c>
      <c r="D12" s="234" t="s">
        <v>17</v>
      </c>
    </row>
    <row r="13" spans="1:4" ht="49.5" customHeight="1">
      <c r="A13" s="229" t="s">
        <v>18</v>
      </c>
      <c r="B13" s="87" t="s">
        <v>7</v>
      </c>
      <c r="C13" s="233" t="s">
        <v>15</v>
      </c>
      <c r="D13" s="234" t="s">
        <v>19</v>
      </c>
    </row>
    <row r="14" spans="1:4" ht="49.5" customHeight="1">
      <c r="A14" s="229" t="s">
        <v>20</v>
      </c>
      <c r="B14" s="87" t="s">
        <v>7</v>
      </c>
      <c r="C14" s="230">
        <v>90746</v>
      </c>
      <c r="D14" s="235" t="s">
        <v>21</v>
      </c>
    </row>
    <row r="15" spans="1:7" s="223" customFormat="1" ht="49.5" customHeight="1">
      <c r="A15" s="229" t="s">
        <v>22</v>
      </c>
      <c r="B15" s="87" t="s">
        <v>7</v>
      </c>
      <c r="C15" s="230">
        <v>5142052.286236484</v>
      </c>
      <c r="D15" s="231">
        <v>12.4</v>
      </c>
      <c r="F15" s="84"/>
      <c r="G15" s="84"/>
    </row>
    <row r="16" spans="1:4" s="223" customFormat="1" ht="49.5" customHeight="1">
      <c r="A16" s="229" t="s">
        <v>23</v>
      </c>
      <c r="B16" s="87" t="s">
        <v>7</v>
      </c>
      <c r="C16" s="236" t="s">
        <v>24</v>
      </c>
      <c r="D16" s="231">
        <v>11.4</v>
      </c>
    </row>
    <row r="17" spans="1:4" s="223" customFormat="1" ht="49.5" customHeight="1">
      <c r="A17" s="229" t="s">
        <v>25</v>
      </c>
      <c r="B17" s="87" t="s">
        <v>7</v>
      </c>
      <c r="C17" s="236">
        <v>459874</v>
      </c>
      <c r="D17" s="231">
        <v>11.9</v>
      </c>
    </row>
    <row r="18" spans="1:4" s="223" customFormat="1" ht="49.5" customHeight="1">
      <c r="A18" s="229" t="s">
        <v>26</v>
      </c>
      <c r="B18" s="87" t="s">
        <v>27</v>
      </c>
      <c r="C18" s="236">
        <v>23822</v>
      </c>
      <c r="D18" s="231">
        <v>26.7</v>
      </c>
    </row>
    <row r="19" spans="1:4" s="223" customFormat="1" ht="49.5" customHeight="1">
      <c r="A19" s="229" t="s">
        <v>28</v>
      </c>
      <c r="B19" s="87" t="s">
        <v>27</v>
      </c>
      <c r="C19" s="236">
        <v>5072</v>
      </c>
      <c r="D19" s="237" t="s">
        <v>15</v>
      </c>
    </row>
    <row r="20" spans="1:4" ht="65.25" customHeight="1">
      <c r="A20" s="304" t="s">
        <v>29</v>
      </c>
      <c r="B20" s="304"/>
      <c r="C20" s="304"/>
      <c r="D20" s="304"/>
    </row>
    <row r="21" spans="1:4" ht="30" customHeight="1">
      <c r="A21" s="310"/>
      <c r="B21" s="310"/>
      <c r="C21" s="310"/>
      <c r="D21" s="310"/>
    </row>
    <row r="22" spans="1:4" ht="49.5" customHeight="1">
      <c r="A22" s="305" t="s">
        <v>30</v>
      </c>
      <c r="B22" s="305"/>
      <c r="C22" s="305"/>
      <c r="D22" s="305"/>
    </row>
    <row r="23" spans="1:4" ht="19.5" customHeight="1">
      <c r="A23" s="308" t="s">
        <v>1</v>
      </c>
      <c r="B23" s="308"/>
      <c r="C23" s="308"/>
      <c r="D23" s="308"/>
    </row>
    <row r="24" spans="1:4" ht="49.5" customHeight="1">
      <c r="A24" s="225" t="s">
        <v>2</v>
      </c>
      <c r="B24" s="226" t="s">
        <v>3</v>
      </c>
      <c r="C24" s="227" t="s">
        <v>4</v>
      </c>
      <c r="D24" s="228" t="s">
        <v>5</v>
      </c>
    </row>
    <row r="25" spans="1:4" s="223" customFormat="1" ht="49.5" customHeight="1">
      <c r="A25" s="229" t="s">
        <v>31</v>
      </c>
      <c r="B25" s="87" t="s">
        <v>27</v>
      </c>
      <c r="C25" s="238">
        <v>144758</v>
      </c>
      <c r="D25" s="231">
        <v>25.9</v>
      </c>
    </row>
    <row r="26" spans="1:4" s="223" customFormat="1" ht="49.5" customHeight="1">
      <c r="A26" s="229" t="s">
        <v>32</v>
      </c>
      <c r="B26" s="87" t="s">
        <v>33</v>
      </c>
      <c r="C26" s="230">
        <v>807531.7993609037</v>
      </c>
      <c r="D26" s="235">
        <v>10.890129941335758</v>
      </c>
    </row>
    <row r="27" spans="1:4" s="223" customFormat="1" ht="49.5" customHeight="1">
      <c r="A27" s="239" t="s">
        <v>34</v>
      </c>
      <c r="B27" s="87" t="s">
        <v>33</v>
      </c>
      <c r="C27" s="230">
        <v>761424.9088999999</v>
      </c>
      <c r="D27" s="235">
        <v>10.581117862138093</v>
      </c>
    </row>
    <row r="28" spans="1:4" s="223" customFormat="1" ht="49.5" customHeight="1">
      <c r="A28" s="239" t="s">
        <v>35</v>
      </c>
      <c r="B28" s="87" t="s">
        <v>33</v>
      </c>
      <c r="C28" s="230">
        <v>46106.89046090372</v>
      </c>
      <c r="D28" s="235">
        <v>16.255428118794903</v>
      </c>
    </row>
    <row r="29" spans="1:4" s="223" customFormat="1" ht="49.5" customHeight="1">
      <c r="A29" s="229" t="s">
        <v>36</v>
      </c>
      <c r="B29" s="87" t="s">
        <v>33</v>
      </c>
      <c r="C29" s="230">
        <v>532018.3455549977</v>
      </c>
      <c r="D29" s="235">
        <v>15.055885619998332</v>
      </c>
    </row>
    <row r="30" spans="1:4" s="223" customFormat="1" ht="49.5" customHeight="1">
      <c r="A30" s="229" t="s">
        <v>37</v>
      </c>
      <c r="B30" s="87" t="s">
        <v>38</v>
      </c>
      <c r="C30" s="230">
        <v>2218</v>
      </c>
      <c r="D30" s="237" t="s">
        <v>39</v>
      </c>
    </row>
    <row r="31" spans="1:4" s="223" customFormat="1" ht="49.5" customHeight="1">
      <c r="A31" s="232" t="s">
        <v>40</v>
      </c>
      <c r="B31" s="240" t="s">
        <v>38</v>
      </c>
      <c r="C31" s="230">
        <v>16</v>
      </c>
      <c r="D31" s="237" t="s">
        <v>41</v>
      </c>
    </row>
    <row r="32" spans="1:4" s="223" customFormat="1" ht="49.5" customHeight="1">
      <c r="A32" s="229" t="s">
        <v>42</v>
      </c>
      <c r="B32" s="87" t="s">
        <v>7</v>
      </c>
      <c r="C32" s="241">
        <v>1226560.7455024999</v>
      </c>
      <c r="D32" s="235">
        <v>5.204652144450983</v>
      </c>
    </row>
    <row r="33" spans="1:4" s="223" customFormat="1" ht="49.5" customHeight="1">
      <c r="A33" s="229" t="s">
        <v>43</v>
      </c>
      <c r="B33" s="87" t="s">
        <v>7</v>
      </c>
      <c r="C33" s="230">
        <v>49654.705702499996</v>
      </c>
      <c r="D33" s="235">
        <v>38.68479975002792</v>
      </c>
    </row>
    <row r="34" spans="1:4" s="223" customFormat="1" ht="49.5" customHeight="1">
      <c r="A34" s="229" t="s">
        <v>44</v>
      </c>
      <c r="B34" s="87" t="s">
        <v>45</v>
      </c>
      <c r="C34" s="242">
        <v>101.47090229</v>
      </c>
      <c r="D34" s="243">
        <v>1.470902289999998</v>
      </c>
    </row>
    <row r="35" spans="1:4" s="223" customFormat="1" ht="49.5" customHeight="1">
      <c r="A35" s="229" t="s">
        <v>46</v>
      </c>
      <c r="B35" s="87" t="s">
        <v>45</v>
      </c>
      <c r="C35" s="244"/>
      <c r="D35" s="231"/>
    </row>
    <row r="36" spans="1:4" s="223" customFormat="1" ht="49.5" customHeight="1">
      <c r="A36" s="229" t="s">
        <v>47</v>
      </c>
      <c r="B36" s="87" t="s">
        <v>48</v>
      </c>
      <c r="C36" s="237" t="s">
        <v>49</v>
      </c>
      <c r="D36" s="237" t="s">
        <v>50</v>
      </c>
    </row>
    <row r="37" spans="1:4" s="223" customFormat="1" ht="49.5" customHeight="1">
      <c r="A37" s="89" t="s">
        <v>51</v>
      </c>
      <c r="B37" s="87" t="s">
        <v>48</v>
      </c>
      <c r="C37" s="237" t="s">
        <v>52</v>
      </c>
      <c r="D37" s="237" t="s">
        <v>53</v>
      </c>
    </row>
    <row r="38" spans="1:4" s="223" customFormat="1" ht="49.5" customHeight="1">
      <c r="A38" s="89" t="s">
        <v>54</v>
      </c>
      <c r="B38" s="87" t="s">
        <v>48</v>
      </c>
      <c r="C38" s="237" t="s">
        <v>55</v>
      </c>
      <c r="D38" s="237" t="s">
        <v>56</v>
      </c>
    </row>
    <row r="39" spans="1:4" s="223" customFormat="1" ht="49.5" customHeight="1">
      <c r="A39" s="89" t="s">
        <v>57</v>
      </c>
      <c r="B39" s="87" t="s">
        <v>48</v>
      </c>
      <c r="C39" s="237" t="s">
        <v>58</v>
      </c>
      <c r="D39" s="237" t="s">
        <v>59</v>
      </c>
    </row>
    <row r="40" spans="1:4" ht="49.5" customHeight="1">
      <c r="A40" s="303" t="s">
        <v>60</v>
      </c>
      <c r="B40" s="304"/>
      <c r="C40" s="304"/>
      <c r="D40" s="304"/>
    </row>
    <row r="41" spans="1:4" ht="49.5" customHeight="1">
      <c r="A41" s="309"/>
      <c r="B41" s="309"/>
      <c r="C41" s="309"/>
      <c r="D41" s="309"/>
    </row>
    <row r="42" spans="1:4" s="223" customFormat="1" ht="49.5" customHeight="1">
      <c r="A42" s="305" t="s">
        <v>61</v>
      </c>
      <c r="B42" s="305"/>
      <c r="C42" s="305"/>
      <c r="D42" s="305"/>
    </row>
    <row r="43" spans="1:4" ht="24.75" customHeight="1">
      <c r="A43" s="245"/>
      <c r="B43" s="246"/>
      <c r="C43" s="247"/>
      <c r="D43" s="248" t="s">
        <v>62</v>
      </c>
    </row>
    <row r="44" spans="1:4" ht="79.5" customHeight="1">
      <c r="A44" s="249" t="s">
        <v>63</v>
      </c>
      <c r="B44" s="226" t="s">
        <v>64</v>
      </c>
      <c r="C44" s="227" t="s">
        <v>4</v>
      </c>
      <c r="D44" s="228" t="s">
        <v>5</v>
      </c>
    </row>
    <row r="45" spans="1:4" ht="60" customHeight="1">
      <c r="A45" s="250" t="s">
        <v>65</v>
      </c>
      <c r="B45" s="251">
        <v>806</v>
      </c>
      <c r="C45" s="252">
        <v>24075077.648</v>
      </c>
      <c r="D45" s="253">
        <v>13.487763155107515</v>
      </c>
    </row>
    <row r="46" spans="1:7" ht="60" customHeight="1">
      <c r="A46" s="254" t="s">
        <v>66</v>
      </c>
      <c r="B46" s="230">
        <v>342</v>
      </c>
      <c r="C46" s="255">
        <v>6607633.385</v>
      </c>
      <c r="D46" s="253">
        <v>17.71280838174441</v>
      </c>
      <c r="G46" s="84" t="s">
        <v>67</v>
      </c>
    </row>
    <row r="47" spans="1:4" ht="60" customHeight="1">
      <c r="A47" s="254" t="s">
        <v>68</v>
      </c>
      <c r="B47" s="230">
        <v>286</v>
      </c>
      <c r="C47" s="255">
        <v>5115227.669</v>
      </c>
      <c r="D47" s="253">
        <v>16.736925322201074</v>
      </c>
    </row>
    <row r="48" spans="1:4" ht="60" customHeight="1">
      <c r="A48" s="254" t="s">
        <v>69</v>
      </c>
      <c r="B48" s="230">
        <v>43</v>
      </c>
      <c r="C48" s="255">
        <v>2879913.406</v>
      </c>
      <c r="D48" s="253">
        <v>12.668303466324929</v>
      </c>
    </row>
    <row r="49" spans="1:4" ht="60" customHeight="1">
      <c r="A49" s="254" t="s">
        <v>70</v>
      </c>
      <c r="B49" s="230">
        <v>178</v>
      </c>
      <c r="C49" s="255">
        <v>5818884.039</v>
      </c>
      <c r="D49" s="253">
        <v>11.76672191661055</v>
      </c>
    </row>
    <row r="50" spans="1:4" ht="60" customHeight="1">
      <c r="A50" s="254" t="s">
        <v>71</v>
      </c>
      <c r="B50" s="230">
        <v>14</v>
      </c>
      <c r="C50" s="255">
        <v>417865.704</v>
      </c>
      <c r="D50" s="253">
        <v>16.895277974791668</v>
      </c>
    </row>
    <row r="51" spans="1:4" ht="60" customHeight="1">
      <c r="A51" s="254" t="s">
        <v>72</v>
      </c>
      <c r="B51" s="230">
        <v>96</v>
      </c>
      <c r="C51" s="255">
        <v>3057252.296</v>
      </c>
      <c r="D51" s="253">
        <v>17.02965932836807</v>
      </c>
    </row>
    <row r="52" spans="1:4" ht="60" customHeight="1">
      <c r="A52" s="254" t="s">
        <v>73</v>
      </c>
      <c r="B52" s="230">
        <v>59</v>
      </c>
      <c r="C52" s="255">
        <v>1969981.22</v>
      </c>
      <c r="D52" s="253">
        <v>1.8687787259835602</v>
      </c>
    </row>
    <row r="53" spans="1:4" ht="60" customHeight="1">
      <c r="A53" s="254" t="s">
        <v>74</v>
      </c>
      <c r="B53" s="230">
        <v>73</v>
      </c>
      <c r="C53" s="255">
        <v>3008031.022</v>
      </c>
      <c r="D53" s="253">
        <v>11.63480637093383</v>
      </c>
    </row>
    <row r="54" spans="1:4" ht="60" customHeight="1">
      <c r="A54" s="254" t="s">
        <v>75</v>
      </c>
      <c r="B54" s="230">
        <v>20</v>
      </c>
      <c r="C54" s="255">
        <v>1265727.129</v>
      </c>
      <c r="D54" s="253">
        <v>18.770157008078286</v>
      </c>
    </row>
    <row r="55" spans="1:4" ht="60" customHeight="1">
      <c r="A55" s="254" t="s">
        <v>76</v>
      </c>
      <c r="B55" s="230">
        <v>22</v>
      </c>
      <c r="C55" s="255">
        <v>569311.8929999999</v>
      </c>
      <c r="D55" s="253">
        <v>-3.197905327322431</v>
      </c>
    </row>
    <row r="56" spans="1:4" ht="60" customHeight="1">
      <c r="A56" s="254" t="s">
        <v>77</v>
      </c>
      <c r="B56" s="230">
        <v>15</v>
      </c>
      <c r="C56" s="255">
        <v>733382.28</v>
      </c>
      <c r="D56" s="253">
        <v>22.77484775974834</v>
      </c>
    </row>
    <row r="57" spans="1:4" ht="56.25" customHeight="1">
      <c r="A57" s="307" t="s">
        <v>78</v>
      </c>
      <c r="B57" s="307"/>
      <c r="C57" s="307"/>
      <c r="D57" s="307"/>
    </row>
    <row r="58" spans="1:4" ht="45" customHeight="1">
      <c r="A58" s="256"/>
      <c r="B58" s="257"/>
      <c r="C58" s="257"/>
      <c r="D58" s="240"/>
    </row>
    <row r="59" spans="1:4" s="223" customFormat="1" ht="49.5" customHeight="1">
      <c r="A59" s="305" t="s">
        <v>79</v>
      </c>
      <c r="B59" s="305"/>
      <c r="C59" s="305"/>
      <c r="D59" s="305"/>
    </row>
    <row r="60" spans="1:4" ht="19.5" customHeight="1">
      <c r="A60" s="306"/>
      <c r="B60" s="306"/>
      <c r="C60" s="306"/>
      <c r="D60" s="306"/>
    </row>
    <row r="61" spans="1:4" ht="90" customHeight="1">
      <c r="A61" s="225" t="s">
        <v>80</v>
      </c>
      <c r="B61" s="226" t="s">
        <v>3</v>
      </c>
      <c r="C61" s="227" t="s">
        <v>4</v>
      </c>
      <c r="D61" s="228" t="s">
        <v>5</v>
      </c>
    </row>
    <row r="62" spans="1:4" ht="90" customHeight="1">
      <c r="A62" s="258" t="s">
        <v>81</v>
      </c>
      <c r="B62" s="259" t="s">
        <v>7</v>
      </c>
      <c r="C62" s="230">
        <v>5142052.286236484</v>
      </c>
      <c r="D62" s="231">
        <v>12.4</v>
      </c>
    </row>
    <row r="63" spans="1:4" ht="90" customHeight="1">
      <c r="A63" s="258" t="s">
        <v>82</v>
      </c>
      <c r="B63" s="259" t="s">
        <v>7</v>
      </c>
      <c r="C63" s="238">
        <v>2213550.2</v>
      </c>
      <c r="D63" s="260">
        <v>15.6</v>
      </c>
    </row>
    <row r="64" spans="1:4" ht="90" customHeight="1">
      <c r="A64" s="261" t="s">
        <v>83</v>
      </c>
      <c r="B64" s="259" t="s">
        <v>7</v>
      </c>
      <c r="C64" s="238">
        <v>2180309.3</v>
      </c>
      <c r="D64" s="260">
        <v>15.573579687186157</v>
      </c>
    </row>
    <row r="65" spans="1:4" ht="90" customHeight="1">
      <c r="A65" s="261" t="s">
        <v>84</v>
      </c>
      <c r="B65" s="259" t="s">
        <v>7</v>
      </c>
      <c r="C65" s="238">
        <v>33240.9</v>
      </c>
      <c r="D65" s="260">
        <v>17.155152361014192</v>
      </c>
    </row>
    <row r="66" spans="1:4" ht="90" customHeight="1">
      <c r="A66" s="258" t="s">
        <v>85</v>
      </c>
      <c r="B66" s="259" t="s">
        <v>7</v>
      </c>
      <c r="C66" s="233" t="s">
        <v>15</v>
      </c>
      <c r="D66" s="231">
        <v>19.69317255172429</v>
      </c>
    </row>
    <row r="67" spans="1:4" ht="90" customHeight="1">
      <c r="A67" s="262" t="s">
        <v>86</v>
      </c>
      <c r="B67" s="259" t="s">
        <v>7</v>
      </c>
      <c r="C67" s="233" t="s">
        <v>15</v>
      </c>
      <c r="D67" s="263">
        <v>15.882065586423536</v>
      </c>
    </row>
    <row r="68" spans="1:4" ht="90" customHeight="1">
      <c r="A68" s="262" t="s">
        <v>87</v>
      </c>
      <c r="B68" s="259" t="s">
        <v>7</v>
      </c>
      <c r="C68" s="238">
        <v>620958</v>
      </c>
      <c r="D68" s="264">
        <v>24</v>
      </c>
    </row>
    <row r="69" spans="1:4" ht="85.5" customHeight="1">
      <c r="A69" s="303" t="s">
        <v>88</v>
      </c>
      <c r="B69" s="304"/>
      <c r="C69" s="304"/>
      <c r="D69" s="304"/>
    </row>
    <row r="70" spans="1:4" ht="45" customHeight="1">
      <c r="A70" s="256"/>
      <c r="B70" s="257"/>
      <c r="C70" s="257"/>
      <c r="D70" s="265"/>
    </row>
    <row r="71" spans="1:4" ht="49.5" customHeight="1">
      <c r="A71" s="305" t="s">
        <v>89</v>
      </c>
      <c r="B71" s="305"/>
      <c r="C71" s="305"/>
      <c r="D71" s="305"/>
    </row>
    <row r="72" spans="1:4" ht="19.5" customHeight="1">
      <c r="A72" s="306"/>
      <c r="B72" s="306"/>
      <c r="C72" s="306"/>
      <c r="D72" s="306"/>
    </row>
    <row r="73" spans="1:4" ht="79.5" customHeight="1">
      <c r="A73" s="225" t="s">
        <v>80</v>
      </c>
      <c r="B73" s="226" t="s">
        <v>3</v>
      </c>
      <c r="C73" s="227" t="s">
        <v>4</v>
      </c>
      <c r="D73" s="228" t="s">
        <v>5</v>
      </c>
    </row>
    <row r="74" spans="1:10" ht="79.5" customHeight="1">
      <c r="A74" s="266" t="s">
        <v>90</v>
      </c>
      <c r="B74" s="267" t="s">
        <v>7</v>
      </c>
      <c r="C74" s="238">
        <v>1900995.51</v>
      </c>
      <c r="D74" s="231">
        <v>8.1</v>
      </c>
      <c r="J74" s="278"/>
    </row>
    <row r="75" spans="1:10" ht="79.5" customHeight="1">
      <c r="A75" s="266" t="s">
        <v>91</v>
      </c>
      <c r="B75" s="267" t="s">
        <v>7</v>
      </c>
      <c r="C75" s="238">
        <v>1710895.959</v>
      </c>
      <c r="D75" s="231">
        <v>5.685821526131491</v>
      </c>
      <c r="J75" s="278"/>
    </row>
    <row r="76" spans="1:4" ht="79.5" customHeight="1">
      <c r="A76" s="266" t="s">
        <v>92</v>
      </c>
      <c r="B76" s="267" t="s">
        <v>27</v>
      </c>
      <c r="C76" s="238">
        <v>144758</v>
      </c>
      <c r="D76" s="231">
        <v>25.9</v>
      </c>
    </row>
    <row r="77" spans="1:4" ht="79.5" customHeight="1">
      <c r="A77" s="266" t="s">
        <v>93</v>
      </c>
      <c r="B77" s="267" t="s">
        <v>27</v>
      </c>
      <c r="C77" s="238">
        <v>70083</v>
      </c>
      <c r="D77" s="231">
        <v>0.1</v>
      </c>
    </row>
    <row r="78" spans="1:4" ht="79.5" customHeight="1">
      <c r="A78" s="266" t="s">
        <v>94</v>
      </c>
      <c r="B78" s="267" t="s">
        <v>38</v>
      </c>
      <c r="C78" s="236">
        <v>38</v>
      </c>
      <c r="D78" s="268">
        <v>-4</v>
      </c>
    </row>
    <row r="79" spans="1:4" ht="79.5" customHeight="1">
      <c r="A79" s="266" t="s">
        <v>95</v>
      </c>
      <c r="B79" s="267" t="s">
        <v>27</v>
      </c>
      <c r="C79" s="236">
        <v>49852</v>
      </c>
      <c r="D79" s="231">
        <v>80.5</v>
      </c>
    </row>
    <row r="80" spans="1:4" ht="79.5" customHeight="1">
      <c r="A80" s="266" t="s">
        <v>96</v>
      </c>
      <c r="B80" s="267" t="s">
        <v>27</v>
      </c>
      <c r="C80" s="236">
        <v>23822</v>
      </c>
      <c r="D80" s="231">
        <v>26.7</v>
      </c>
    </row>
    <row r="81" spans="1:4" ht="79.5" customHeight="1">
      <c r="A81" s="266" t="s">
        <v>97</v>
      </c>
      <c r="B81" s="267" t="s">
        <v>7</v>
      </c>
      <c r="C81" s="236">
        <v>3611357</v>
      </c>
      <c r="D81" s="231">
        <v>5</v>
      </c>
    </row>
    <row r="82" spans="1:4" ht="79.5" customHeight="1">
      <c r="A82" s="258" t="s">
        <v>98</v>
      </c>
      <c r="B82" s="259"/>
      <c r="C82" s="236"/>
      <c r="D82" s="269"/>
    </row>
    <row r="83" spans="1:4" ht="79.5" customHeight="1">
      <c r="A83" s="258" t="s">
        <v>99</v>
      </c>
      <c r="B83" s="259" t="s">
        <v>27</v>
      </c>
      <c r="C83" s="236">
        <v>5072</v>
      </c>
      <c r="D83" s="237" t="s">
        <v>15</v>
      </c>
    </row>
    <row r="84" spans="1:4" ht="51" customHeight="1">
      <c r="A84" s="270"/>
      <c r="B84" s="271"/>
      <c r="C84" s="271"/>
      <c r="D84" s="271"/>
    </row>
    <row r="85" spans="1:4" ht="49.5" customHeight="1">
      <c r="A85" s="305" t="s">
        <v>100</v>
      </c>
      <c r="B85" s="305"/>
      <c r="C85" s="305"/>
      <c r="D85" s="305"/>
    </row>
    <row r="86" spans="1:4" ht="19.5" customHeight="1">
      <c r="A86" s="256"/>
      <c r="B86" s="257"/>
      <c r="C86" s="257"/>
      <c r="D86" s="257"/>
    </row>
    <row r="87" spans="1:4" ht="60" customHeight="1">
      <c r="A87" s="225" t="s">
        <v>80</v>
      </c>
      <c r="B87" s="226" t="s">
        <v>3</v>
      </c>
      <c r="C87" s="227" t="s">
        <v>4</v>
      </c>
      <c r="D87" s="228" t="s">
        <v>5</v>
      </c>
    </row>
    <row r="88" spans="1:4" s="223" customFormat="1" ht="60" customHeight="1">
      <c r="A88" s="258" t="s">
        <v>101</v>
      </c>
      <c r="B88" s="259" t="s">
        <v>7</v>
      </c>
      <c r="C88" s="236" t="s">
        <v>24</v>
      </c>
      <c r="D88" s="231">
        <v>11.4</v>
      </c>
    </row>
    <row r="89" spans="1:4" s="223" customFormat="1" ht="60" customHeight="1">
      <c r="A89" s="258" t="s">
        <v>102</v>
      </c>
      <c r="B89" s="259" t="s">
        <v>7</v>
      </c>
      <c r="C89" s="236">
        <v>459874</v>
      </c>
      <c r="D89" s="231">
        <v>11.9</v>
      </c>
    </row>
    <row r="90" spans="1:4" s="223" customFormat="1" ht="60" customHeight="1">
      <c r="A90" s="258" t="s">
        <v>103</v>
      </c>
      <c r="B90" s="259" t="s">
        <v>7</v>
      </c>
      <c r="C90" s="236">
        <v>313415</v>
      </c>
      <c r="D90" s="231">
        <v>7.4</v>
      </c>
    </row>
    <row r="91" spans="1:4" s="223" customFormat="1" ht="60" customHeight="1">
      <c r="A91" s="258" t="s">
        <v>104</v>
      </c>
      <c r="B91" s="259" t="s">
        <v>7</v>
      </c>
      <c r="C91" s="236">
        <v>691537</v>
      </c>
      <c r="D91" s="231">
        <v>-1.3</v>
      </c>
    </row>
    <row r="92" spans="1:4" ht="60" customHeight="1">
      <c r="A92" s="258" t="s">
        <v>105</v>
      </c>
      <c r="B92" s="259" t="s">
        <v>7</v>
      </c>
      <c r="C92" s="238">
        <v>729108.9761733898</v>
      </c>
      <c r="D92" s="231">
        <v>12.632049157422658</v>
      </c>
    </row>
    <row r="93" spans="1:4" s="223" customFormat="1" ht="60" customHeight="1">
      <c r="A93" s="272" t="s">
        <v>67</v>
      </c>
      <c r="B93" s="273" t="s">
        <v>67</v>
      </c>
      <c r="C93" s="225" t="s">
        <v>106</v>
      </c>
      <c r="D93" s="274" t="s">
        <v>107</v>
      </c>
    </row>
    <row r="94" spans="1:4" s="223" customFormat="1" ht="60" customHeight="1">
      <c r="A94" s="258" t="s">
        <v>108</v>
      </c>
      <c r="B94" s="259" t="s">
        <v>7</v>
      </c>
      <c r="C94" s="275">
        <v>9521943</v>
      </c>
      <c r="D94" s="276">
        <v>8.609529636480984</v>
      </c>
    </row>
    <row r="95" spans="1:4" s="223" customFormat="1" ht="60" customHeight="1">
      <c r="A95" s="258" t="s">
        <v>109</v>
      </c>
      <c r="B95" s="259" t="s">
        <v>7</v>
      </c>
      <c r="C95" s="275">
        <v>6792172</v>
      </c>
      <c r="D95" s="276">
        <v>9.699273002306818</v>
      </c>
    </row>
    <row r="96" spans="1:7" s="224" customFormat="1" ht="60" customHeight="1">
      <c r="A96" s="258" t="s">
        <v>110</v>
      </c>
      <c r="B96" s="259" t="s">
        <v>7</v>
      </c>
      <c r="C96" s="275">
        <v>7861452</v>
      </c>
      <c r="D96" s="276">
        <v>1.5224259843209076</v>
      </c>
      <c r="F96" s="223"/>
      <c r="G96" s="223"/>
    </row>
    <row r="97" spans="1:7" s="224" customFormat="1" ht="60" customHeight="1">
      <c r="A97" s="258" t="s">
        <v>111</v>
      </c>
      <c r="B97" s="259" t="s">
        <v>7</v>
      </c>
      <c r="C97" s="275">
        <v>1064221</v>
      </c>
      <c r="D97" s="277" t="s">
        <v>112</v>
      </c>
      <c r="F97" s="223"/>
      <c r="G97" s="223"/>
    </row>
    <row r="98" spans="1:7" s="224" customFormat="1" ht="60" customHeight="1">
      <c r="A98" s="258" t="s">
        <v>113</v>
      </c>
      <c r="B98" s="259" t="s">
        <v>7</v>
      </c>
      <c r="C98" s="275">
        <v>2841188</v>
      </c>
      <c r="D98" s="277" t="s">
        <v>112</v>
      </c>
      <c r="F98" s="223"/>
      <c r="G98" s="223"/>
    </row>
    <row r="99" spans="1:4" s="223" customFormat="1" ht="60" customHeight="1">
      <c r="A99" s="258" t="s">
        <v>114</v>
      </c>
      <c r="B99" s="259" t="s">
        <v>7</v>
      </c>
      <c r="C99" s="275">
        <v>2369248</v>
      </c>
      <c r="D99" s="277" t="s">
        <v>112</v>
      </c>
    </row>
    <row r="100" spans="1:4" s="223" customFormat="1" ht="60" customHeight="1">
      <c r="A100" s="258" t="s">
        <v>115</v>
      </c>
      <c r="B100" s="259" t="s">
        <v>7</v>
      </c>
      <c r="C100" s="275">
        <v>1437186</v>
      </c>
      <c r="D100" s="277" t="s">
        <v>112</v>
      </c>
    </row>
    <row r="101" spans="3:4" s="223" customFormat="1" ht="49.5" customHeight="1">
      <c r="C101" s="84"/>
      <c r="D101" s="84"/>
    </row>
    <row r="102" spans="3:4" s="223" customFormat="1" ht="19.5" customHeight="1">
      <c r="C102" s="84"/>
      <c r="D102" s="84"/>
    </row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7" sqref="D7"/>
    </sheetView>
  </sheetViews>
  <sheetFormatPr defaultColWidth="11.00390625" defaultRowHeight="14.25"/>
  <cols>
    <col min="1" max="1" width="13.375" style="84" customWidth="1"/>
    <col min="2" max="2" width="17.625" style="84" customWidth="1"/>
    <col min="3" max="4" width="18.00390625" style="84" customWidth="1"/>
    <col min="5" max="16384" width="11.00390625" style="84" customWidth="1"/>
  </cols>
  <sheetData>
    <row r="1" spans="1:5" ht="30.75" customHeight="1">
      <c r="A1" s="388" t="s">
        <v>313</v>
      </c>
      <c r="B1" s="388"/>
      <c r="C1" s="388"/>
      <c r="D1" s="388"/>
      <c r="E1" s="85"/>
    </row>
    <row r="2" spans="1:5" ht="18.75">
      <c r="A2" s="389" t="s">
        <v>314</v>
      </c>
      <c r="B2" s="389"/>
      <c r="C2" s="389"/>
      <c r="D2" s="389"/>
      <c r="E2" s="86"/>
    </row>
    <row r="3" spans="1:4" ht="30.75" customHeight="1">
      <c r="A3" s="390"/>
      <c r="B3" s="392" t="s">
        <v>315</v>
      </c>
      <c r="C3" s="87" t="s">
        <v>316</v>
      </c>
      <c r="D3" s="88" t="s">
        <v>317</v>
      </c>
    </row>
    <row r="4" spans="1:4" ht="30.75" customHeight="1">
      <c r="A4" s="391"/>
      <c r="B4" s="393"/>
      <c r="C4" s="87" t="s">
        <v>318</v>
      </c>
      <c r="D4" s="88" t="s">
        <v>318</v>
      </c>
    </row>
    <row r="5" spans="1:4" ht="30.75" customHeight="1">
      <c r="A5" s="89" t="s">
        <v>319</v>
      </c>
      <c r="B5" s="90">
        <v>8467.9768</v>
      </c>
      <c r="C5" s="91">
        <v>8.9</v>
      </c>
      <c r="D5" s="92"/>
    </row>
    <row r="6" spans="1:4" ht="30.75" customHeight="1">
      <c r="A6" s="89" t="s">
        <v>147</v>
      </c>
      <c r="B6" s="90">
        <v>179.971772681451</v>
      </c>
      <c r="C6" s="91">
        <v>10.2</v>
      </c>
      <c r="D6" s="92">
        <v>1</v>
      </c>
    </row>
    <row r="7" spans="1:8" ht="30.75" customHeight="1">
      <c r="A7" s="89" t="s">
        <v>320</v>
      </c>
      <c r="B7" s="90">
        <v>291.832647634</v>
      </c>
      <c r="C7" s="91">
        <v>9.6</v>
      </c>
      <c r="D7" s="92">
        <v>3</v>
      </c>
      <c r="H7" s="84" t="s">
        <v>67</v>
      </c>
    </row>
    <row r="8" spans="1:4" ht="30.75" customHeight="1">
      <c r="A8" s="89" t="s">
        <v>321</v>
      </c>
      <c r="B8" s="90">
        <v>346.802675032039</v>
      </c>
      <c r="C8" s="91">
        <v>9.1</v>
      </c>
      <c r="D8" s="92">
        <v>5</v>
      </c>
    </row>
    <row r="9" spans="1:4" ht="30.75" customHeight="1">
      <c r="A9" s="89" t="s">
        <v>322</v>
      </c>
      <c r="B9" s="90">
        <v>659.97165119378</v>
      </c>
      <c r="C9" s="91">
        <v>8.9</v>
      </c>
      <c r="D9" s="92">
        <v>9</v>
      </c>
    </row>
    <row r="10" spans="1:4" ht="30.75" customHeight="1">
      <c r="A10" s="89" t="s">
        <v>323</v>
      </c>
      <c r="B10" s="90">
        <v>200.562976785827</v>
      </c>
      <c r="C10" s="91">
        <v>9.6</v>
      </c>
      <c r="D10" s="92">
        <v>3</v>
      </c>
    </row>
    <row r="11" spans="1:4" ht="30.75" customHeight="1">
      <c r="A11" s="89" t="s">
        <v>324</v>
      </c>
      <c r="B11" s="90">
        <v>654.112428765177</v>
      </c>
      <c r="C11" s="91">
        <v>8.6</v>
      </c>
      <c r="D11" s="92">
        <v>12</v>
      </c>
    </row>
    <row r="12" spans="1:4" ht="30.75" customHeight="1">
      <c r="A12" s="89" t="s">
        <v>325</v>
      </c>
      <c r="B12" s="90">
        <v>836.027341089465</v>
      </c>
      <c r="C12" s="91">
        <v>9.1</v>
      </c>
      <c r="D12" s="92">
        <v>5</v>
      </c>
    </row>
    <row r="13" spans="1:4" ht="30.75" customHeight="1">
      <c r="A13" s="89" t="s">
        <v>326</v>
      </c>
      <c r="B13" s="90">
        <v>2228.99798671191</v>
      </c>
      <c r="C13" s="91">
        <v>9</v>
      </c>
      <c r="D13" s="92">
        <v>7</v>
      </c>
    </row>
    <row r="14" spans="1:4" ht="30.75" customHeight="1">
      <c r="A14" s="89" t="s">
        <v>327</v>
      </c>
      <c r="B14" s="90">
        <v>1067.82070350019</v>
      </c>
      <c r="C14" s="91">
        <v>8.4</v>
      </c>
      <c r="D14" s="92">
        <v>13</v>
      </c>
    </row>
    <row r="15" spans="1:4" ht="30.75" customHeight="1">
      <c r="A15" s="89" t="s">
        <v>328</v>
      </c>
      <c r="B15" s="90">
        <v>802.696897578783</v>
      </c>
      <c r="C15" s="91">
        <v>9.8</v>
      </c>
      <c r="D15" s="92">
        <v>2</v>
      </c>
    </row>
    <row r="16" spans="1:4" ht="30.75" customHeight="1">
      <c r="A16" s="89" t="s">
        <v>329</v>
      </c>
      <c r="B16" s="90">
        <v>574.380800546633</v>
      </c>
      <c r="C16" s="91">
        <v>8.9</v>
      </c>
      <c r="D16" s="92">
        <v>9</v>
      </c>
    </row>
    <row r="17" spans="1:4" ht="30.75" customHeight="1">
      <c r="A17" s="89" t="s">
        <v>330</v>
      </c>
      <c r="B17" s="90">
        <v>419.457866728158</v>
      </c>
      <c r="C17" s="91">
        <v>8.7</v>
      </c>
      <c r="D17" s="92">
        <v>11</v>
      </c>
    </row>
    <row r="18" spans="1:4" ht="30.75" customHeight="1">
      <c r="A18" s="89" t="s">
        <v>331</v>
      </c>
      <c r="B18" s="90">
        <v>246.232597900155</v>
      </c>
      <c r="C18" s="91">
        <v>9</v>
      </c>
      <c r="D18" s="92">
        <v>7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8">
      <selection activeCell="H12" sqref="H12"/>
    </sheetView>
  </sheetViews>
  <sheetFormatPr defaultColWidth="9.00390625" defaultRowHeight="14.25"/>
  <cols>
    <col min="1" max="2" width="17.625" style="75" customWidth="1"/>
    <col min="3" max="3" width="13.625" style="75" customWidth="1"/>
    <col min="4" max="4" width="17.625" style="75" customWidth="1"/>
    <col min="5" max="5" width="13.625" style="75" customWidth="1"/>
    <col min="6" max="16384" width="9.00390625" style="75" customWidth="1"/>
  </cols>
  <sheetData>
    <row r="1" spans="1:5" ht="27" customHeight="1">
      <c r="A1" s="394" t="s">
        <v>332</v>
      </c>
      <c r="B1" s="394"/>
      <c r="C1" s="394"/>
      <c r="D1" s="394"/>
      <c r="E1" s="394"/>
    </row>
    <row r="2" spans="1:5" ht="18.75">
      <c r="A2" s="384" t="s">
        <v>333</v>
      </c>
      <c r="B2" s="384"/>
      <c r="C2" s="384"/>
      <c r="D2" s="384"/>
      <c r="E2" s="384"/>
    </row>
    <row r="3" spans="1:5" ht="37.5" customHeight="1">
      <c r="A3" s="76"/>
      <c r="B3" s="56" t="s">
        <v>334</v>
      </c>
      <c r="C3" s="56" t="s">
        <v>5</v>
      </c>
      <c r="D3" s="77" t="s">
        <v>335</v>
      </c>
      <c r="E3" s="78" t="s">
        <v>5</v>
      </c>
    </row>
    <row r="4" spans="1:5" ht="37.5" customHeight="1">
      <c r="A4" s="79" t="s">
        <v>336</v>
      </c>
      <c r="B4" s="80"/>
      <c r="C4" s="81">
        <v>14.203888676619236</v>
      </c>
      <c r="D4" s="80"/>
      <c r="E4" s="82">
        <v>33.328929784554674</v>
      </c>
    </row>
    <row r="5" spans="1:5" ht="37.5" customHeight="1">
      <c r="A5" s="79" t="s">
        <v>147</v>
      </c>
      <c r="B5" s="80"/>
      <c r="C5" s="81">
        <v>24.497368494333216</v>
      </c>
      <c r="D5" s="80"/>
      <c r="E5" s="82">
        <v>-60.28430622520327</v>
      </c>
    </row>
    <row r="6" spans="1:5" ht="37.5" customHeight="1">
      <c r="A6" s="79" t="s">
        <v>337</v>
      </c>
      <c r="B6" s="80"/>
      <c r="C6" s="81">
        <v>-36.48752509620211</v>
      </c>
      <c r="D6" s="80"/>
      <c r="E6" s="82">
        <v>-83.1564722302222</v>
      </c>
    </row>
    <row r="7" spans="1:5" ht="37.5" customHeight="1">
      <c r="A7" s="79" t="s">
        <v>338</v>
      </c>
      <c r="B7" s="80"/>
      <c r="C7" s="81">
        <v>18.40765272292213</v>
      </c>
      <c r="D7" s="80"/>
      <c r="E7" s="82">
        <v>90.0064006827395</v>
      </c>
    </row>
    <row r="8" spans="1:5" ht="37.5" customHeight="1">
      <c r="A8" s="79" t="s">
        <v>339</v>
      </c>
      <c r="B8" s="80"/>
      <c r="C8" s="81">
        <v>17.495887183583946</v>
      </c>
      <c r="D8" s="80"/>
      <c r="E8" s="82">
        <v>16.22191836759947</v>
      </c>
    </row>
    <row r="9" spans="1:5" ht="37.5" customHeight="1">
      <c r="A9" s="79" t="s">
        <v>340</v>
      </c>
      <c r="B9" s="80"/>
      <c r="C9" s="81">
        <v>15.667846106105475</v>
      </c>
      <c r="D9" s="80"/>
      <c r="E9" s="82">
        <v>-53.499040830286106</v>
      </c>
    </row>
    <row r="10" spans="1:5" ht="37.5" customHeight="1">
      <c r="A10" s="79" t="s">
        <v>341</v>
      </c>
      <c r="B10" s="80"/>
      <c r="C10" s="81">
        <v>13.672053163483323</v>
      </c>
      <c r="D10" s="80"/>
      <c r="E10" s="82">
        <v>31.358857985181743</v>
      </c>
    </row>
    <row r="11" spans="1:5" ht="37.5" customHeight="1">
      <c r="A11" s="79" t="s">
        <v>342</v>
      </c>
      <c r="B11" s="80"/>
      <c r="C11" s="81">
        <v>15.9958310157309</v>
      </c>
      <c r="D11" s="80"/>
      <c r="E11" s="82">
        <v>51.81561757179861</v>
      </c>
    </row>
    <row r="12" spans="1:9" ht="37.5" customHeight="1">
      <c r="A12" s="79" t="s">
        <v>343</v>
      </c>
      <c r="B12" s="80"/>
      <c r="C12" s="81">
        <v>19.69317255172429</v>
      </c>
      <c r="D12" s="80"/>
      <c r="E12" s="82">
        <v>46.84164044346505</v>
      </c>
      <c r="G12" s="75">
        <f>RANK(C12,C5:C17)</f>
        <v>2</v>
      </c>
      <c r="I12" s="75">
        <f>RANK(E12,E5:E17)</f>
        <v>5</v>
      </c>
    </row>
    <row r="13" spans="1:5" ht="37.5" customHeight="1">
      <c r="A13" s="79" t="s">
        <v>344</v>
      </c>
      <c r="B13" s="80"/>
      <c r="C13" s="81">
        <v>14.869635765514788</v>
      </c>
      <c r="D13" s="80"/>
      <c r="E13" s="82">
        <v>17.5316855168375</v>
      </c>
    </row>
    <row r="14" spans="1:5" ht="37.5" customHeight="1">
      <c r="A14" s="79" t="s">
        <v>320</v>
      </c>
      <c r="B14" s="80"/>
      <c r="C14" s="81">
        <v>9.638263670254798</v>
      </c>
      <c r="D14" s="80"/>
      <c r="E14" s="82">
        <v>134.2804462934947</v>
      </c>
    </row>
    <row r="15" spans="1:5" ht="37.5" customHeight="1">
      <c r="A15" s="79" t="s">
        <v>345</v>
      </c>
      <c r="B15" s="80"/>
      <c r="C15" s="81">
        <v>16.917897225686175</v>
      </c>
      <c r="D15" s="80"/>
      <c r="E15" s="82">
        <v>13.86333481704169</v>
      </c>
    </row>
    <row r="16" spans="1:5" ht="37.5" customHeight="1">
      <c r="A16" s="79" t="s">
        <v>346</v>
      </c>
      <c r="B16" s="80"/>
      <c r="C16" s="81">
        <v>18.557391134934242</v>
      </c>
      <c r="D16" s="80"/>
      <c r="E16" s="82">
        <v>13.528396028471306</v>
      </c>
    </row>
    <row r="17" spans="1:5" ht="37.5" customHeight="1">
      <c r="A17" s="79" t="s">
        <v>347</v>
      </c>
      <c r="B17" s="80"/>
      <c r="C17" s="81">
        <v>16.000017868629833</v>
      </c>
      <c r="D17" s="80"/>
      <c r="E17" s="82">
        <v>100.73394876912843</v>
      </c>
    </row>
    <row r="18" spans="1:5" ht="48.75" customHeight="1">
      <c r="A18" s="395" t="s">
        <v>348</v>
      </c>
      <c r="B18" s="395"/>
      <c r="C18" s="395"/>
      <c r="D18" s="395"/>
      <c r="E18" s="395"/>
    </row>
    <row r="20" ht="14.25">
      <c r="B20" s="83"/>
    </row>
    <row r="21" ht="14.25">
      <c r="B21" s="83"/>
    </row>
    <row r="22" ht="14.25">
      <c r="B22" s="83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7">
      <selection activeCell="G14" sqref="G14"/>
    </sheetView>
  </sheetViews>
  <sheetFormatPr defaultColWidth="9.00390625" defaultRowHeight="14.25"/>
  <cols>
    <col min="1" max="1" width="24.75390625" style="60" customWidth="1"/>
    <col min="2" max="2" width="11.375" style="60" customWidth="1"/>
    <col min="3" max="3" width="11.50390625" style="60" customWidth="1"/>
    <col min="4" max="4" width="12.625" style="60" customWidth="1"/>
    <col min="5" max="5" width="13.50390625" style="60" customWidth="1"/>
    <col min="6" max="16384" width="9.00390625" style="60" customWidth="1"/>
  </cols>
  <sheetData>
    <row r="1" spans="1:5" ht="22.5">
      <c r="A1" s="396" t="s">
        <v>349</v>
      </c>
      <c r="B1" s="396"/>
      <c r="C1" s="396"/>
      <c r="D1" s="396"/>
      <c r="E1" s="396"/>
    </row>
    <row r="3" spans="1:5" ht="18.75">
      <c r="A3" s="61"/>
      <c r="B3" s="60" t="s">
        <v>117</v>
      </c>
      <c r="E3" s="62" t="s">
        <v>350</v>
      </c>
    </row>
    <row r="4" spans="1:5" ht="36.75" customHeight="1">
      <c r="A4" s="63"/>
      <c r="B4" s="64" t="s">
        <v>351</v>
      </c>
      <c r="C4" s="64" t="s">
        <v>352</v>
      </c>
      <c r="D4" s="64" t="s">
        <v>353</v>
      </c>
      <c r="E4" s="65" t="s">
        <v>354</v>
      </c>
    </row>
    <row r="5" spans="1:5" ht="36.75" customHeight="1">
      <c r="A5" s="66" t="s">
        <v>336</v>
      </c>
      <c r="B5" s="67">
        <v>3911.97</v>
      </c>
      <c r="C5" s="68">
        <v>9.1</v>
      </c>
      <c r="D5" s="67">
        <v>15994.79</v>
      </c>
      <c r="E5" s="69">
        <v>96.4</v>
      </c>
    </row>
    <row r="6" spans="1:5" ht="36.75" customHeight="1">
      <c r="A6" s="66" t="s">
        <v>147</v>
      </c>
      <c r="B6" s="67">
        <v>152.11861301667466</v>
      </c>
      <c r="C6" s="68">
        <v>9.417454818703373</v>
      </c>
      <c r="D6" s="67">
        <v>567.75</v>
      </c>
      <c r="E6" s="69">
        <v>95.5</v>
      </c>
    </row>
    <row r="7" spans="1:5" ht="36.75" customHeight="1">
      <c r="A7" s="66" t="s">
        <v>337</v>
      </c>
      <c r="B7" s="67">
        <v>101.55572186212466</v>
      </c>
      <c r="C7" s="68">
        <v>8.9</v>
      </c>
      <c r="D7" s="67">
        <v>400.35</v>
      </c>
      <c r="E7" s="69">
        <v>98.4</v>
      </c>
    </row>
    <row r="8" spans="1:5" ht="36.75" customHeight="1">
      <c r="A8" s="66" t="s">
        <v>338</v>
      </c>
      <c r="B8" s="67">
        <v>83.59824657765327</v>
      </c>
      <c r="C8" s="68">
        <v>3.2</v>
      </c>
      <c r="D8" s="67">
        <v>370.3</v>
      </c>
      <c r="E8" s="69">
        <v>90.5</v>
      </c>
    </row>
    <row r="9" spans="1:5" ht="36.75" customHeight="1">
      <c r="A9" s="66" t="s">
        <v>339</v>
      </c>
      <c r="B9" s="67">
        <v>122.49277823499943</v>
      </c>
      <c r="C9" s="68">
        <v>11.03574378436305</v>
      </c>
      <c r="D9" s="67">
        <v>512.85</v>
      </c>
      <c r="E9" s="69">
        <v>98.8</v>
      </c>
    </row>
    <row r="10" spans="1:5" ht="36.75" customHeight="1">
      <c r="A10" s="66" t="s">
        <v>340</v>
      </c>
      <c r="B10" s="67">
        <v>460.76521911709074</v>
      </c>
      <c r="C10" s="68">
        <v>7.89133232386499</v>
      </c>
      <c r="D10" s="67">
        <v>1745.71</v>
      </c>
      <c r="E10" s="69">
        <v>97.5</v>
      </c>
    </row>
    <row r="11" spans="1:5" ht="36.75" customHeight="1">
      <c r="A11" s="66" t="s">
        <v>341</v>
      </c>
      <c r="B11" s="67">
        <v>265.8526226830789</v>
      </c>
      <c r="C11" s="68">
        <v>9.669949982901716</v>
      </c>
      <c r="D11" s="67">
        <v>1204.61</v>
      </c>
      <c r="E11" s="69">
        <v>99.3</v>
      </c>
    </row>
    <row r="12" spans="1:5" ht="36.75" customHeight="1">
      <c r="A12" s="66" t="s">
        <v>342</v>
      </c>
      <c r="B12" s="67">
        <v>1155.4475508623595</v>
      </c>
      <c r="C12" s="68">
        <v>8.115560510313989</v>
      </c>
      <c r="D12" s="67">
        <v>4830.08</v>
      </c>
      <c r="E12" s="69">
        <v>96</v>
      </c>
    </row>
    <row r="13" spans="1:7" ht="36.75" customHeight="1">
      <c r="A13" s="66" t="s">
        <v>343</v>
      </c>
      <c r="B13" s="67">
        <v>438.20839047468127</v>
      </c>
      <c r="C13" s="68">
        <v>9.950907922661422</v>
      </c>
      <c r="D13" s="67">
        <v>2356.89</v>
      </c>
      <c r="E13" s="69">
        <v>97.9</v>
      </c>
      <c r="G13" s="60">
        <f>RANK(C13,C6:C18)</f>
        <v>5</v>
      </c>
    </row>
    <row r="14" spans="1:5" ht="36.75" customHeight="1">
      <c r="A14" s="66" t="s">
        <v>344</v>
      </c>
      <c r="B14" s="67">
        <v>437.918431241246</v>
      </c>
      <c r="C14" s="68">
        <v>11.961304154807536</v>
      </c>
      <c r="D14" s="67">
        <v>1462.61</v>
      </c>
      <c r="E14" s="69">
        <v>88.6</v>
      </c>
    </row>
    <row r="15" spans="1:5" ht="36.75" customHeight="1">
      <c r="A15" s="66" t="s">
        <v>320</v>
      </c>
      <c r="B15" s="67">
        <v>177.5350396164109</v>
      </c>
      <c r="C15" s="68">
        <v>7.970987509106673</v>
      </c>
      <c r="D15" s="67">
        <v>726.93</v>
      </c>
      <c r="E15" s="69">
        <v>99.8</v>
      </c>
    </row>
    <row r="16" spans="1:5" ht="36.75" customHeight="1">
      <c r="A16" s="66" t="s">
        <v>345</v>
      </c>
      <c r="B16" s="67">
        <v>225.89824003455573</v>
      </c>
      <c r="C16" s="68">
        <v>9.615011943914407</v>
      </c>
      <c r="D16" s="67">
        <v>826.54</v>
      </c>
      <c r="E16" s="69">
        <v>98.3</v>
      </c>
    </row>
    <row r="17" spans="1:5" ht="36.75" customHeight="1">
      <c r="A17" s="66" t="s">
        <v>346</v>
      </c>
      <c r="B17" s="67">
        <v>205.221147112347</v>
      </c>
      <c r="C17" s="68">
        <v>10.275357828265122</v>
      </c>
      <c r="D17" s="67">
        <v>689.49</v>
      </c>
      <c r="E17" s="69">
        <v>99.2</v>
      </c>
    </row>
    <row r="18" spans="1:5" ht="36.75" customHeight="1">
      <c r="A18" s="70" t="s">
        <v>347</v>
      </c>
      <c r="B18" s="71">
        <v>85.35799916677742</v>
      </c>
      <c r="C18" s="72">
        <v>10.875625881442756</v>
      </c>
      <c r="D18" s="71">
        <v>300.67</v>
      </c>
      <c r="E18" s="73">
        <v>97.1</v>
      </c>
    </row>
    <row r="19" spans="1:5" ht="39.75" customHeight="1">
      <c r="A19" s="397" t="s">
        <v>355</v>
      </c>
      <c r="B19" s="398"/>
      <c r="C19" s="398"/>
      <c r="D19" s="398"/>
      <c r="E19" s="398"/>
    </row>
    <row r="20" ht="22.5">
      <c r="A20" s="74"/>
    </row>
    <row r="21" ht="22.5">
      <c r="A21" s="74"/>
    </row>
    <row r="22" ht="22.5">
      <c r="A22" s="74"/>
    </row>
    <row r="23" ht="22.5">
      <c r="A23" s="74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12" sqref="F12"/>
    </sheetView>
  </sheetViews>
  <sheetFormatPr defaultColWidth="9.00390625" defaultRowHeight="14.25"/>
  <cols>
    <col min="1" max="1" width="21.875" style="53" customWidth="1"/>
    <col min="2" max="2" width="22.625" style="53" customWidth="1"/>
    <col min="3" max="3" width="11.00390625" style="53" customWidth="1"/>
    <col min="4" max="4" width="16.50390625" style="53" customWidth="1"/>
    <col min="5" max="16384" width="9.00390625" style="53" customWidth="1"/>
  </cols>
  <sheetData>
    <row r="1" spans="1:5" ht="22.5">
      <c r="A1" s="399" t="s">
        <v>356</v>
      </c>
      <c r="B1" s="399"/>
      <c r="C1" s="399"/>
      <c r="D1" s="399"/>
      <c r="E1" s="399"/>
    </row>
    <row r="2" spans="2:3" ht="21" customHeight="1">
      <c r="B2" s="54" t="s">
        <v>117</v>
      </c>
      <c r="C2" s="54" t="s">
        <v>350</v>
      </c>
    </row>
    <row r="3" spans="1:5" s="34" customFormat="1" ht="34.5" customHeight="1">
      <c r="A3" s="55" t="s">
        <v>119</v>
      </c>
      <c r="B3" s="56" t="s">
        <v>357</v>
      </c>
      <c r="C3" s="57" t="s">
        <v>358</v>
      </c>
      <c r="D3" s="57" t="s">
        <v>359</v>
      </c>
      <c r="E3" s="58" t="s">
        <v>358</v>
      </c>
    </row>
    <row r="4" spans="1:5" s="34" customFormat="1" ht="25.5" customHeight="1">
      <c r="A4" s="42" t="s">
        <v>336</v>
      </c>
      <c r="B4" s="43">
        <v>3407.8884554856404</v>
      </c>
      <c r="C4" s="44">
        <v>12.32508056632247</v>
      </c>
      <c r="D4" s="43">
        <v>1488.50042</v>
      </c>
      <c r="E4" s="46">
        <v>17.192014924928387</v>
      </c>
    </row>
    <row r="5" spans="1:5" s="34" customFormat="1" ht="25.5" customHeight="1">
      <c r="A5" s="42" t="s">
        <v>147</v>
      </c>
      <c r="B5" s="43">
        <v>69.6626145683921</v>
      </c>
      <c r="C5" s="44">
        <v>18.030892305654888</v>
      </c>
      <c r="D5" s="43">
        <v>65.64877</v>
      </c>
      <c r="E5" s="46">
        <v>18.612287921230575</v>
      </c>
    </row>
    <row r="6" spans="1:5" s="34" customFormat="1" ht="25.5" customHeight="1">
      <c r="A6" s="42" t="s">
        <v>337</v>
      </c>
      <c r="B6" s="43">
        <v>386.3462388374871</v>
      </c>
      <c r="C6" s="44">
        <v>12.499574721451424</v>
      </c>
      <c r="D6" s="43">
        <v>253.19014999999996</v>
      </c>
      <c r="E6" s="46">
        <v>14.945618211072414</v>
      </c>
    </row>
    <row r="7" spans="1:5" s="34" customFormat="1" ht="25.5" customHeight="1">
      <c r="A7" s="42" t="s">
        <v>338</v>
      </c>
      <c r="B7" s="43">
        <v>277.3364027342598</v>
      </c>
      <c r="C7" s="44">
        <v>12.6481790939104</v>
      </c>
      <c r="D7" s="43">
        <v>149.24127</v>
      </c>
      <c r="E7" s="46">
        <v>16.72021448542202</v>
      </c>
    </row>
    <row r="8" spans="1:5" s="34" customFormat="1" ht="25.5" customHeight="1">
      <c r="A8" s="42" t="s">
        <v>339</v>
      </c>
      <c r="B8" s="43">
        <v>51.70479149771906</v>
      </c>
      <c r="C8" s="44">
        <v>13.33455547579554</v>
      </c>
      <c r="D8" s="43">
        <v>22.575570000000003</v>
      </c>
      <c r="E8" s="46">
        <v>18.86664894023123</v>
      </c>
    </row>
    <row r="9" spans="1:5" s="34" customFormat="1" ht="25.5" customHeight="1">
      <c r="A9" s="42" t="s">
        <v>340</v>
      </c>
      <c r="B9" s="43">
        <v>107.08041353665571</v>
      </c>
      <c r="C9" s="44">
        <v>14.00083680401589</v>
      </c>
      <c r="D9" s="43">
        <v>42.166239999999995</v>
      </c>
      <c r="E9" s="46">
        <v>20.60972491075927</v>
      </c>
    </row>
    <row r="10" spans="1:5" s="34" customFormat="1" ht="25.5" customHeight="1">
      <c r="A10" s="42" t="s">
        <v>341</v>
      </c>
      <c r="B10" s="43">
        <v>494.796290593659</v>
      </c>
      <c r="C10" s="44">
        <v>11.555386829810573</v>
      </c>
      <c r="D10" s="43">
        <v>165.57252</v>
      </c>
      <c r="E10" s="46">
        <v>17.067728620701004</v>
      </c>
    </row>
    <row r="11" spans="1:5" s="34" customFormat="1" ht="25.5" customHeight="1">
      <c r="A11" s="42" t="s">
        <v>342</v>
      </c>
      <c r="B11" s="43">
        <v>710.5293779556824</v>
      </c>
      <c r="C11" s="44">
        <v>9.684288788349676</v>
      </c>
      <c r="D11" s="43">
        <v>305.08147</v>
      </c>
      <c r="E11" s="46">
        <v>13.594210340486484</v>
      </c>
    </row>
    <row r="12" spans="1:10" s="34" customFormat="1" ht="25.5" customHeight="1">
      <c r="A12" s="42" t="s">
        <v>343</v>
      </c>
      <c r="B12" s="43">
        <v>514.2051886236483</v>
      </c>
      <c r="C12" s="44">
        <v>12.354589780860834</v>
      </c>
      <c r="D12" s="43">
        <v>221.35497999999998</v>
      </c>
      <c r="E12" s="46">
        <v>15.595665339061426</v>
      </c>
      <c r="G12" s="34">
        <f>RANK(B12,B5:B17)</f>
        <v>2</v>
      </c>
      <c r="H12" s="34">
        <f>RANK(C12,C5:C17)</f>
        <v>10</v>
      </c>
      <c r="I12" s="34">
        <f>RANK(D12,D5:D17)</f>
        <v>3</v>
      </c>
      <c r="J12" s="34">
        <f>RANK(E12,E5:E17)</f>
        <v>11</v>
      </c>
    </row>
    <row r="13" spans="1:5" s="34" customFormat="1" ht="25.5" customHeight="1">
      <c r="A13" s="42" t="s">
        <v>344</v>
      </c>
      <c r="B13" s="43">
        <v>220.00114031449502</v>
      </c>
      <c r="C13" s="44">
        <v>11.940236459538653</v>
      </c>
      <c r="D13" s="43">
        <v>46.73485</v>
      </c>
      <c r="E13" s="46">
        <v>21.71509741652011</v>
      </c>
    </row>
    <row r="14" spans="1:5" s="34" customFormat="1" ht="25.5" customHeight="1">
      <c r="A14" s="42" t="s">
        <v>320</v>
      </c>
      <c r="B14" s="43">
        <v>85.1057279053162</v>
      </c>
      <c r="C14" s="44">
        <v>15.425796215498139</v>
      </c>
      <c r="D14" s="43">
        <v>33.052479999999996</v>
      </c>
      <c r="E14" s="46">
        <v>25.206221976664935</v>
      </c>
    </row>
    <row r="15" spans="1:5" s="34" customFormat="1" ht="25.5" customHeight="1">
      <c r="A15" s="42" t="s">
        <v>345</v>
      </c>
      <c r="B15" s="43">
        <v>310.8110278838684</v>
      </c>
      <c r="C15" s="44">
        <v>16.304765410978533</v>
      </c>
      <c r="D15" s="43">
        <v>140.72725</v>
      </c>
      <c r="E15" s="46">
        <v>25.949609901008856</v>
      </c>
    </row>
    <row r="16" spans="1:5" s="34" customFormat="1" ht="25.5" customHeight="1">
      <c r="A16" s="42" t="s">
        <v>346</v>
      </c>
      <c r="B16" s="43">
        <v>102.065539363335</v>
      </c>
      <c r="C16" s="44">
        <v>13.177601096706539</v>
      </c>
      <c r="D16" s="43">
        <v>23.507899999999996</v>
      </c>
      <c r="E16" s="46">
        <v>23.211589592229217</v>
      </c>
    </row>
    <row r="17" spans="1:5" s="34" customFormat="1" ht="25.5" customHeight="1">
      <c r="A17" s="47" t="s">
        <v>347</v>
      </c>
      <c r="B17" s="48">
        <v>78.24370167111803</v>
      </c>
      <c r="C17" s="49">
        <v>13.27328304136752</v>
      </c>
      <c r="D17" s="48">
        <v>19.64697</v>
      </c>
      <c r="E17" s="50">
        <v>25.919500571026347</v>
      </c>
    </row>
    <row r="18" spans="1:5" ht="39.75" customHeight="1">
      <c r="A18" s="400" t="s">
        <v>360</v>
      </c>
      <c r="B18" s="401"/>
      <c r="C18" s="401"/>
      <c r="D18" s="401"/>
      <c r="E18" s="401"/>
    </row>
    <row r="19" ht="18.75">
      <c r="A19" s="59"/>
    </row>
    <row r="20" ht="18.75">
      <c r="A20" s="59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L12" sqref="L12"/>
    </sheetView>
  </sheetViews>
  <sheetFormatPr defaultColWidth="9.00390625" defaultRowHeight="14.25"/>
  <cols>
    <col min="1" max="1" width="13.375" style="34" customWidth="1"/>
    <col min="2" max="2" width="13.625" style="34" customWidth="1"/>
    <col min="3" max="3" width="8.625" style="35" customWidth="1"/>
    <col min="4" max="4" width="15.125" style="34" customWidth="1"/>
    <col min="5" max="5" width="8.625" style="35" customWidth="1"/>
    <col min="6" max="6" width="15.125" style="34" customWidth="1"/>
    <col min="7" max="7" width="8.625" style="34" customWidth="1"/>
    <col min="8" max="16384" width="9.00390625" style="34" customWidth="1"/>
  </cols>
  <sheetData>
    <row r="1" spans="1:7" ht="22.5">
      <c r="A1" s="402" t="s">
        <v>361</v>
      </c>
      <c r="B1" s="402"/>
      <c r="C1" s="403"/>
      <c r="D1" s="402"/>
      <c r="E1" s="403"/>
      <c r="F1" s="402"/>
      <c r="G1" s="402"/>
    </row>
    <row r="2" spans="3:6" ht="29.25" customHeight="1">
      <c r="C2" s="35" t="s">
        <v>117</v>
      </c>
      <c r="F2" s="36" t="s">
        <v>350</v>
      </c>
    </row>
    <row r="3" spans="1:7" ht="36.75" customHeight="1">
      <c r="A3" s="37"/>
      <c r="B3" s="38" t="s">
        <v>362</v>
      </c>
      <c r="C3" s="39" t="s">
        <v>363</v>
      </c>
      <c r="D3" s="40" t="s">
        <v>364</v>
      </c>
      <c r="E3" s="39" t="s">
        <v>363</v>
      </c>
      <c r="F3" s="40" t="s">
        <v>365</v>
      </c>
      <c r="G3" s="41" t="s">
        <v>363</v>
      </c>
    </row>
    <row r="4" spans="1:7" ht="36.75" customHeight="1">
      <c r="A4" s="42" t="s">
        <v>366</v>
      </c>
      <c r="B4" s="43">
        <v>861.0458</v>
      </c>
      <c r="C4" s="44">
        <v>6.5</v>
      </c>
      <c r="D4" s="43">
        <v>474.16</v>
      </c>
      <c r="E4" s="44">
        <v>7.2</v>
      </c>
      <c r="F4" s="45">
        <v>633.71</v>
      </c>
      <c r="G4" s="46">
        <v>-0.6</v>
      </c>
    </row>
    <row r="5" spans="1:7" ht="36.75" customHeight="1">
      <c r="A5" s="42" t="s">
        <v>367</v>
      </c>
      <c r="B5" s="43">
        <v>16.4717</v>
      </c>
      <c r="C5" s="44">
        <v>-3.8</v>
      </c>
      <c r="D5" s="43">
        <v>7.89</v>
      </c>
      <c r="E5" s="44">
        <v>7.1</v>
      </c>
      <c r="F5" s="45"/>
      <c r="G5" s="46"/>
    </row>
    <row r="6" spans="1:7" ht="36.75" customHeight="1">
      <c r="A6" s="42" t="s">
        <v>368</v>
      </c>
      <c r="B6" s="43">
        <v>20.3899</v>
      </c>
      <c r="C6" s="44">
        <v>2.7</v>
      </c>
      <c r="D6" s="43">
        <v>10.61</v>
      </c>
      <c r="E6" s="44">
        <v>1.8</v>
      </c>
      <c r="F6" s="43">
        <v>13.34</v>
      </c>
      <c r="G6" s="46">
        <v>6.5</v>
      </c>
    </row>
    <row r="7" spans="1:7" ht="36.75" customHeight="1">
      <c r="A7" s="42" t="s">
        <v>369</v>
      </c>
      <c r="B7" s="43">
        <v>39.53875</v>
      </c>
      <c r="C7" s="44">
        <v>12.3</v>
      </c>
      <c r="D7" s="43">
        <v>22.4</v>
      </c>
      <c r="E7" s="44">
        <v>8.2</v>
      </c>
      <c r="F7" s="43">
        <v>22.35</v>
      </c>
      <c r="G7" s="46">
        <v>-0.3</v>
      </c>
    </row>
    <row r="8" spans="1:7" ht="36.75" customHeight="1">
      <c r="A8" s="42" t="s">
        <v>370</v>
      </c>
      <c r="B8" s="43">
        <v>21.0379</v>
      </c>
      <c r="C8" s="44">
        <v>16</v>
      </c>
      <c r="D8" s="43">
        <v>11.7</v>
      </c>
      <c r="E8" s="44">
        <v>15.3</v>
      </c>
      <c r="F8" s="43">
        <v>15.87</v>
      </c>
      <c r="G8" s="46">
        <v>9</v>
      </c>
    </row>
    <row r="9" spans="1:7" ht="36.75" customHeight="1">
      <c r="A9" s="42" t="s">
        <v>371</v>
      </c>
      <c r="B9" s="43">
        <v>106.86295</v>
      </c>
      <c r="C9" s="44">
        <v>-4</v>
      </c>
      <c r="D9" s="43">
        <v>35.16</v>
      </c>
      <c r="E9" s="44">
        <v>8.4</v>
      </c>
      <c r="F9" s="43">
        <v>35.78</v>
      </c>
      <c r="G9" s="46">
        <v>3.7</v>
      </c>
    </row>
    <row r="10" spans="1:7" ht="36.75" customHeight="1">
      <c r="A10" s="42" t="s">
        <v>372</v>
      </c>
      <c r="B10" s="43">
        <v>65.02145</v>
      </c>
      <c r="C10" s="44">
        <v>6</v>
      </c>
      <c r="D10" s="43">
        <v>41.82</v>
      </c>
      <c r="E10" s="44">
        <v>0.5</v>
      </c>
      <c r="F10" s="43">
        <v>54.35</v>
      </c>
      <c r="G10" s="46">
        <v>3.1</v>
      </c>
    </row>
    <row r="11" spans="1:7" ht="36.75" customHeight="1">
      <c r="A11" s="42" t="s">
        <v>373</v>
      </c>
      <c r="B11" s="43">
        <v>230.0055</v>
      </c>
      <c r="C11" s="44">
        <v>6.4</v>
      </c>
      <c r="D11" s="43">
        <v>135.2</v>
      </c>
      <c r="E11" s="44">
        <v>6.6</v>
      </c>
      <c r="F11" s="43">
        <v>135.57</v>
      </c>
      <c r="G11" s="46">
        <v>-6.2</v>
      </c>
    </row>
    <row r="12" spans="1:13" ht="36.75" customHeight="1">
      <c r="A12" s="42" t="s">
        <v>374</v>
      </c>
      <c r="B12" s="43">
        <v>79.96485</v>
      </c>
      <c r="C12" s="44">
        <v>11.4</v>
      </c>
      <c r="D12" s="43">
        <v>45.99</v>
      </c>
      <c r="E12" s="44">
        <v>11.9</v>
      </c>
      <c r="F12" s="43">
        <v>69.15</v>
      </c>
      <c r="G12" s="46">
        <v>-1.2</v>
      </c>
      <c r="I12" s="34">
        <f>RANK(B12,B5:B17)</f>
        <v>3</v>
      </c>
      <c r="J12" s="34">
        <f>RANK(C12,C5:C17)</f>
        <v>6</v>
      </c>
      <c r="K12" s="34">
        <f>RANK(D12,D5:D17)</f>
        <v>2</v>
      </c>
      <c r="L12" s="34">
        <f>RANK(E12,E5:E17)</f>
        <v>4</v>
      </c>
      <c r="M12" s="34">
        <f>RANK(F12,F5:F17)</f>
        <v>2</v>
      </c>
    </row>
    <row r="13" spans="1:7" ht="36.75" customHeight="1">
      <c r="A13" s="42" t="s">
        <v>375</v>
      </c>
      <c r="B13" s="43">
        <v>74.29915</v>
      </c>
      <c r="C13" s="44">
        <v>8.8</v>
      </c>
      <c r="D13" s="43">
        <v>39.44</v>
      </c>
      <c r="E13" s="44">
        <v>11.7</v>
      </c>
      <c r="F13" s="43">
        <v>55.19</v>
      </c>
      <c r="G13" s="46">
        <v>5.2</v>
      </c>
    </row>
    <row r="14" spans="1:7" ht="36.75" customHeight="1">
      <c r="A14" s="42" t="s">
        <v>376</v>
      </c>
      <c r="B14" s="43">
        <v>17.28175</v>
      </c>
      <c r="C14" s="44">
        <v>29.1</v>
      </c>
      <c r="D14" s="43">
        <v>10.01</v>
      </c>
      <c r="E14" s="44">
        <v>21.2</v>
      </c>
      <c r="F14" s="43">
        <v>13.21</v>
      </c>
      <c r="G14" s="46">
        <v>3.4</v>
      </c>
    </row>
    <row r="15" spans="1:7" ht="36.75" customHeight="1">
      <c r="A15" s="42" t="s">
        <v>377</v>
      </c>
      <c r="B15" s="43">
        <v>50.12355</v>
      </c>
      <c r="C15" s="44">
        <v>21.2</v>
      </c>
      <c r="D15" s="43">
        <v>30.44</v>
      </c>
      <c r="E15" s="44">
        <v>14.6</v>
      </c>
      <c r="F15" s="43">
        <v>61.03</v>
      </c>
      <c r="G15" s="46">
        <v>2.8</v>
      </c>
    </row>
    <row r="16" spans="1:7" ht="36.75" customHeight="1">
      <c r="A16" s="42" t="s">
        <v>378</v>
      </c>
      <c r="B16" s="43">
        <v>20.2114</v>
      </c>
      <c r="C16" s="44">
        <v>18.1</v>
      </c>
      <c r="D16" s="43">
        <v>12.27</v>
      </c>
      <c r="E16" s="44">
        <v>10.5</v>
      </c>
      <c r="F16" s="43">
        <v>33.03</v>
      </c>
      <c r="G16" s="46">
        <v>9.2</v>
      </c>
    </row>
    <row r="17" spans="1:7" ht="36.75" customHeight="1">
      <c r="A17" s="47" t="s">
        <v>379</v>
      </c>
      <c r="B17" s="48">
        <v>18.25665</v>
      </c>
      <c r="C17" s="49">
        <v>8.2</v>
      </c>
      <c r="D17" s="48">
        <v>11.83</v>
      </c>
      <c r="E17" s="49">
        <v>7.3</v>
      </c>
      <c r="F17" s="48">
        <v>27.62</v>
      </c>
      <c r="G17" s="50">
        <v>3.1</v>
      </c>
    </row>
    <row r="18" spans="1:7" ht="58.5" customHeight="1">
      <c r="A18" s="404" t="s">
        <v>380</v>
      </c>
      <c r="B18" s="405"/>
      <c r="C18" s="406"/>
      <c r="D18" s="405"/>
      <c r="E18" s="406"/>
      <c r="F18" s="405"/>
      <c r="G18" s="405"/>
    </row>
    <row r="19" spans="1:7" ht="14.25">
      <c r="A19" s="51"/>
      <c r="B19" s="51"/>
      <c r="C19" s="52"/>
      <c r="D19" s="51"/>
      <c r="E19" s="52"/>
      <c r="F19" s="51"/>
      <c r="G19" s="51"/>
    </row>
    <row r="20" ht="14.25">
      <c r="A20" s="36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4">
      <selection activeCell="J14" sqref="J14"/>
    </sheetView>
  </sheetViews>
  <sheetFormatPr defaultColWidth="9.00390625" defaultRowHeight="14.25"/>
  <cols>
    <col min="1" max="1" width="18.50390625" style="0" customWidth="1"/>
    <col min="2" max="5" width="15.125" style="0" customWidth="1"/>
    <col min="6" max="7" width="12.625" style="0" bestFit="1" customWidth="1"/>
    <col min="11" max="11" width="13.75390625" style="0" bestFit="1" customWidth="1"/>
  </cols>
  <sheetData>
    <row r="1" spans="1:5" ht="37.5" customHeight="1">
      <c r="A1" s="388" t="s">
        <v>381</v>
      </c>
      <c r="B1" s="388"/>
      <c r="C1" s="388"/>
      <c r="D1" s="388"/>
      <c r="E1" s="388"/>
    </row>
    <row r="2" spans="1:5" ht="37.5" customHeight="1">
      <c r="A2" s="410" t="s">
        <v>382</v>
      </c>
      <c r="B2" s="410"/>
      <c r="C2" s="410"/>
      <c r="D2" s="410"/>
      <c r="E2" s="410"/>
    </row>
    <row r="3" spans="1:5" ht="7.5" customHeight="1">
      <c r="A3" s="21"/>
      <c r="B3" s="21"/>
      <c r="C3" s="21"/>
      <c r="D3" s="21"/>
      <c r="E3" s="21"/>
    </row>
    <row r="4" spans="1:5" ht="42" customHeight="1">
      <c r="A4" s="408"/>
      <c r="B4" s="411" t="s">
        <v>310</v>
      </c>
      <c r="C4" s="411"/>
      <c r="D4" s="411"/>
      <c r="E4" s="412"/>
    </row>
    <row r="5" spans="1:5" ht="42" customHeight="1">
      <c r="A5" s="409"/>
      <c r="B5" s="23" t="s">
        <v>383</v>
      </c>
      <c r="C5" s="24" t="s">
        <v>384</v>
      </c>
      <c r="D5" s="23" t="s">
        <v>385</v>
      </c>
      <c r="E5" s="25" t="s">
        <v>384</v>
      </c>
    </row>
    <row r="6" spans="1:5" ht="42" customHeight="1">
      <c r="A6" s="22" t="s">
        <v>386</v>
      </c>
      <c r="B6" s="26">
        <v>370521.8783</v>
      </c>
      <c r="C6" s="27">
        <v>-2.6545158721983113</v>
      </c>
      <c r="D6" s="26">
        <v>4568546.1928</v>
      </c>
      <c r="E6" s="28">
        <v>5.859154629387063</v>
      </c>
    </row>
    <row r="7" spans="1:5" ht="42" customHeight="1">
      <c r="A7" s="22" t="s">
        <v>387</v>
      </c>
      <c r="B7" s="26">
        <v>72549</v>
      </c>
      <c r="C7" s="27">
        <v>-25.86338666644594</v>
      </c>
      <c r="D7" s="26">
        <v>905532</v>
      </c>
      <c r="E7" s="28">
        <v>-2.4782675841462765</v>
      </c>
    </row>
    <row r="8" spans="1:5" ht="42" customHeight="1">
      <c r="A8" s="22" t="s">
        <v>342</v>
      </c>
      <c r="B8" s="26">
        <v>126018.4581</v>
      </c>
      <c r="C8" s="27">
        <v>10.17226489783296</v>
      </c>
      <c r="D8" s="26">
        <v>1586711.3179</v>
      </c>
      <c r="E8" s="28">
        <v>8.924901179901212</v>
      </c>
    </row>
    <row r="9" spans="1:5" ht="42" customHeight="1">
      <c r="A9" s="22" t="s">
        <v>341</v>
      </c>
      <c r="B9" s="26">
        <v>29944.5798</v>
      </c>
      <c r="C9" s="27">
        <v>-12.355004437468843</v>
      </c>
      <c r="D9" s="26">
        <v>385056.3359</v>
      </c>
      <c r="E9" s="28">
        <v>3.5484244295631795</v>
      </c>
    </row>
    <row r="10" spans="1:5" ht="42" customHeight="1">
      <c r="A10" s="22" t="s">
        <v>388</v>
      </c>
      <c r="B10" s="26">
        <v>24270.0651</v>
      </c>
      <c r="C10" s="27">
        <v>8.939823952729187</v>
      </c>
      <c r="D10" s="26">
        <v>316448.8591</v>
      </c>
      <c r="E10" s="28">
        <v>6.855780536662492</v>
      </c>
    </row>
    <row r="11" spans="1:5" ht="42" customHeight="1">
      <c r="A11" s="22" t="s">
        <v>345</v>
      </c>
      <c r="B11" s="26">
        <v>27419.939</v>
      </c>
      <c r="C11" s="27">
        <v>1.7563443885897367</v>
      </c>
      <c r="D11" s="26">
        <v>329295.10290000006</v>
      </c>
      <c r="E11" s="28">
        <v>3.5561369793766673</v>
      </c>
    </row>
    <row r="12" spans="1:5" ht="42" customHeight="1">
      <c r="A12" s="22" t="s">
        <v>347</v>
      </c>
      <c r="B12" s="26">
        <v>17632.1312</v>
      </c>
      <c r="C12" s="27">
        <v>32.87446967791294</v>
      </c>
      <c r="D12" s="26">
        <v>162886.7827</v>
      </c>
      <c r="E12" s="28">
        <v>10.265366193179727</v>
      </c>
    </row>
    <row r="13" spans="1:5" ht="42" customHeight="1">
      <c r="A13" s="22" t="s">
        <v>346</v>
      </c>
      <c r="B13" s="26">
        <v>10132.0942</v>
      </c>
      <c r="C13" s="27">
        <v>3.004772344032869</v>
      </c>
      <c r="D13" s="26">
        <v>121190.8853</v>
      </c>
      <c r="E13" s="28">
        <v>12.053672927062141</v>
      </c>
    </row>
    <row r="14" spans="1:9" ht="42" customHeight="1">
      <c r="A14" s="29" t="s">
        <v>343</v>
      </c>
      <c r="B14" s="30">
        <v>62555.6109</v>
      </c>
      <c r="C14" s="31">
        <v>1.0805730093542687</v>
      </c>
      <c r="D14" s="30">
        <v>761424.909</v>
      </c>
      <c r="E14" s="32">
        <v>10.581100211097837</v>
      </c>
      <c r="F14">
        <f>RANK(B14,B7:B14)</f>
        <v>3</v>
      </c>
      <c r="G14">
        <f>RANK(C14,C7:C14)</f>
        <v>6</v>
      </c>
      <c r="H14">
        <f>RANK(D14,D7:D14)</f>
        <v>3</v>
      </c>
      <c r="I14">
        <f>RANK(E14,E7:E14)</f>
        <v>2</v>
      </c>
    </row>
    <row r="15" spans="1:5" ht="9" customHeight="1">
      <c r="A15" s="33"/>
      <c r="B15" s="33"/>
      <c r="C15" s="33"/>
      <c r="D15" s="33"/>
      <c r="E15" s="33"/>
    </row>
    <row r="16" spans="1:5" s="20" customFormat="1" ht="35.25" customHeight="1">
      <c r="A16" s="407" t="s">
        <v>389</v>
      </c>
      <c r="B16" s="407"/>
      <c r="C16" s="407"/>
      <c r="D16" s="407"/>
      <c r="E16" s="407"/>
    </row>
    <row r="17" spans="1:5" s="20" customFormat="1" ht="24.75" customHeight="1">
      <c r="A17" s="407" t="s">
        <v>390</v>
      </c>
      <c r="B17" s="407"/>
      <c r="C17" s="407"/>
      <c r="D17" s="407"/>
      <c r="E17" s="407"/>
    </row>
    <row r="18" spans="1:5" s="20" customFormat="1" ht="24.75" customHeight="1">
      <c r="A18" s="407" t="s">
        <v>391</v>
      </c>
      <c r="B18" s="407"/>
      <c r="C18" s="407"/>
      <c r="D18" s="407"/>
      <c r="E18" s="407"/>
    </row>
    <row r="19" spans="1:5" s="20" customFormat="1" ht="24.75" customHeight="1">
      <c r="A19" s="407" t="s">
        <v>392</v>
      </c>
      <c r="B19" s="407"/>
      <c r="C19" s="407"/>
      <c r="D19" s="407"/>
      <c r="E19" s="407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9" sqref="H9"/>
    </sheetView>
  </sheetViews>
  <sheetFormatPr defaultColWidth="9.00390625" defaultRowHeight="14.25"/>
  <cols>
    <col min="1" max="1" width="10.625" style="296" customWidth="1"/>
    <col min="2" max="2" width="11.375" style="296" customWidth="1"/>
    <col min="3" max="3" width="11.625" style="296" customWidth="1"/>
    <col min="4" max="4" width="12.50390625" style="296" customWidth="1"/>
    <col min="5" max="5" width="15.50390625" style="296" customWidth="1"/>
    <col min="6" max="16384" width="9.00390625" style="296" customWidth="1"/>
  </cols>
  <sheetData>
    <row r="1" spans="1:5" ht="31.5" customHeight="1">
      <c r="A1" s="413" t="s">
        <v>393</v>
      </c>
      <c r="B1" s="413"/>
      <c r="C1" s="413"/>
      <c r="D1" s="413"/>
      <c r="E1" s="413"/>
    </row>
    <row r="2" spans="1:5" ht="27.75" customHeight="1">
      <c r="A2" s="297" t="s">
        <v>3</v>
      </c>
      <c r="B2" s="297" t="s">
        <v>394</v>
      </c>
      <c r="C2" s="297" t="s">
        <v>395</v>
      </c>
      <c r="D2" s="297" t="s">
        <v>396</v>
      </c>
      <c r="E2" s="297" t="s">
        <v>397</v>
      </c>
    </row>
    <row r="3" spans="1:5" ht="19.5" customHeight="1">
      <c r="A3" s="298" t="s">
        <v>125</v>
      </c>
      <c r="B3" s="299">
        <v>113.63</v>
      </c>
      <c r="C3" s="300">
        <v>2.7120181564939685</v>
      </c>
      <c r="D3" s="301">
        <v>90.43103448275862</v>
      </c>
      <c r="E3" s="302">
        <v>1948</v>
      </c>
    </row>
    <row r="4" spans="1:5" ht="19.5" customHeight="1">
      <c r="A4" s="298" t="s">
        <v>398</v>
      </c>
      <c r="B4" s="299">
        <v>119.19</v>
      </c>
      <c r="C4" s="300">
        <v>2.337581195936702</v>
      </c>
      <c r="D4" s="301">
        <v>92.16589861751152</v>
      </c>
      <c r="E4" s="302">
        <v>86</v>
      </c>
    </row>
    <row r="5" spans="1:5" ht="19.5" customHeight="1">
      <c r="A5" s="298" t="s">
        <v>399</v>
      </c>
      <c r="B5" s="299">
        <v>121.9</v>
      </c>
      <c r="C5" s="300">
        <v>3.0358701742042244</v>
      </c>
      <c r="D5" s="301">
        <v>91.41630901287554</v>
      </c>
      <c r="E5" s="302">
        <v>82</v>
      </c>
    </row>
    <row r="6" spans="1:5" ht="19.5" customHeight="1">
      <c r="A6" s="298" t="s">
        <v>400</v>
      </c>
      <c r="B6" s="299">
        <v>110.87</v>
      </c>
      <c r="C6" s="300">
        <v>2.1915208476893007</v>
      </c>
      <c r="D6" s="301">
        <v>89.17525773195877</v>
      </c>
      <c r="E6" s="302">
        <v>87</v>
      </c>
    </row>
    <row r="7" spans="1:5" ht="19.5" customHeight="1">
      <c r="A7" s="298" t="s">
        <v>401</v>
      </c>
      <c r="B7" s="299">
        <v>130.43</v>
      </c>
      <c r="C7" s="300">
        <v>2.831751233325616</v>
      </c>
      <c r="D7" s="301">
        <v>91.19496855345912</v>
      </c>
      <c r="E7" s="302">
        <v>46</v>
      </c>
    </row>
    <row r="8" spans="1:5" ht="19.5" customHeight="1">
      <c r="A8" s="298" t="s">
        <v>402</v>
      </c>
      <c r="B8" s="299">
        <v>83.33</v>
      </c>
      <c r="C8" s="300">
        <v>2.9209226575085414</v>
      </c>
      <c r="D8" s="301">
        <v>92.12121212121212</v>
      </c>
      <c r="E8" s="302">
        <v>42</v>
      </c>
    </row>
    <row r="9" spans="1:5" ht="19.5" customHeight="1">
      <c r="A9" s="298" t="s">
        <v>403</v>
      </c>
      <c r="B9" s="299">
        <v>156.14</v>
      </c>
      <c r="C9" s="300">
        <v>2.468634811132529</v>
      </c>
      <c r="D9" s="301">
        <v>82.1917808219178</v>
      </c>
      <c r="E9" s="302">
        <v>68</v>
      </c>
    </row>
    <row r="10" spans="1:5" ht="19.5" customHeight="1">
      <c r="A10" s="298" t="s">
        <v>404</v>
      </c>
      <c r="B10" s="299">
        <v>109.86</v>
      </c>
      <c r="C10" s="300">
        <v>2.2061654179869112</v>
      </c>
      <c r="D10" s="301">
        <v>83.89261744966443</v>
      </c>
      <c r="E10" s="302">
        <v>69</v>
      </c>
    </row>
    <row r="11" spans="1:5" ht="19.5" customHeight="1">
      <c r="A11" s="298" t="s">
        <v>405</v>
      </c>
      <c r="B11" s="299">
        <v>114.63</v>
      </c>
      <c r="C11" s="300">
        <v>2.8279452406967027</v>
      </c>
      <c r="D11" s="301">
        <v>92.04545454545455</v>
      </c>
      <c r="E11" s="302">
        <v>41</v>
      </c>
    </row>
    <row r="12" spans="1:5" ht="19.5" customHeight="1">
      <c r="A12" s="298" t="s">
        <v>406</v>
      </c>
      <c r="B12" s="299">
        <v>110.43</v>
      </c>
      <c r="C12" s="300">
        <v>2.668784049052692</v>
      </c>
      <c r="D12" s="301">
        <v>92.14876033057851</v>
      </c>
      <c r="E12" s="302">
        <v>104</v>
      </c>
    </row>
    <row r="13" spans="1:5" ht="19.5" customHeight="1">
      <c r="A13" s="298" t="s">
        <v>407</v>
      </c>
      <c r="B13" s="299">
        <v>128.79</v>
      </c>
      <c r="C13" s="300">
        <v>3.222467641943297</v>
      </c>
      <c r="D13" s="301">
        <v>92.71523178807946</v>
      </c>
      <c r="E13" s="302">
        <v>140</v>
      </c>
    </row>
    <row r="14" spans="1:5" ht="19.5" customHeight="1">
      <c r="A14" s="298" t="s">
        <v>408</v>
      </c>
      <c r="B14" s="299">
        <v>103.33</v>
      </c>
      <c r="C14" s="300">
        <v>2.3432698217578367</v>
      </c>
      <c r="D14" s="301">
        <v>83.60655737704919</v>
      </c>
      <c r="E14" s="302">
        <v>38</v>
      </c>
    </row>
    <row r="15" spans="1:5" ht="19.5" customHeight="1">
      <c r="A15" s="298" t="s">
        <v>409</v>
      </c>
      <c r="B15" s="299">
        <v>86.96</v>
      </c>
      <c r="C15" s="300">
        <v>2.854032814740084</v>
      </c>
      <c r="D15" s="301">
        <v>92.55813953488372</v>
      </c>
      <c r="E15" s="302">
        <v>132</v>
      </c>
    </row>
    <row r="16" spans="1:5" ht="19.5" customHeight="1">
      <c r="A16" s="298" t="s">
        <v>410</v>
      </c>
      <c r="B16" s="299">
        <v>83.33</v>
      </c>
      <c r="C16" s="300">
        <v>2.315667596442293</v>
      </c>
      <c r="D16" s="301">
        <v>86.36363636363636</v>
      </c>
      <c r="E16" s="302">
        <v>23</v>
      </c>
    </row>
    <row r="17" spans="1:5" ht="19.5" customHeight="1">
      <c r="A17" s="298" t="s">
        <v>411</v>
      </c>
      <c r="B17" s="299">
        <v>115.52</v>
      </c>
      <c r="C17" s="300">
        <v>2.9271262645185465</v>
      </c>
      <c r="D17" s="301">
        <v>93.6</v>
      </c>
      <c r="E17" s="302">
        <v>32</v>
      </c>
    </row>
    <row r="18" spans="1:5" ht="19.5" customHeight="1">
      <c r="A18" s="298" t="s">
        <v>412</v>
      </c>
      <c r="B18" s="299">
        <v>121.52</v>
      </c>
      <c r="C18" s="300">
        <v>2.775486899701834</v>
      </c>
      <c r="D18" s="301">
        <v>90.85714285714286</v>
      </c>
      <c r="E18" s="302">
        <v>83</v>
      </c>
    </row>
    <row r="19" spans="1:5" ht="19.5" customHeight="1">
      <c r="A19" s="298" t="s">
        <v>413</v>
      </c>
      <c r="B19" s="299">
        <v>100.98</v>
      </c>
      <c r="C19" s="300">
        <v>3.0320509976187306</v>
      </c>
      <c r="D19" s="301">
        <v>95.60975609756098</v>
      </c>
      <c r="E19" s="302">
        <v>93</v>
      </c>
    </row>
    <row r="20" spans="1:5" ht="19.5" customHeight="1">
      <c r="A20" s="298" t="s">
        <v>414</v>
      </c>
      <c r="B20" s="299">
        <v>116.5</v>
      </c>
      <c r="C20" s="300">
        <v>2.387401372488143</v>
      </c>
      <c r="D20" s="301">
        <v>90.5829596412556</v>
      </c>
      <c r="E20" s="302">
        <v>127</v>
      </c>
    </row>
    <row r="21" spans="1:5" ht="19.5" customHeight="1">
      <c r="A21" s="298" t="s">
        <v>415</v>
      </c>
      <c r="B21" s="299">
        <v>153.33</v>
      </c>
      <c r="C21" s="300">
        <v>1.9359111518671355</v>
      </c>
      <c r="D21" s="301">
        <v>90.35087719298247</v>
      </c>
      <c r="E21" s="302">
        <v>72</v>
      </c>
    </row>
    <row r="22" spans="1:5" ht="19.5" customHeight="1">
      <c r="A22" s="298" t="s">
        <v>416</v>
      </c>
      <c r="B22" s="299">
        <v>96.91</v>
      </c>
      <c r="C22" s="300">
        <v>3.004042088045171</v>
      </c>
      <c r="D22" s="301">
        <v>88.48167539267016</v>
      </c>
      <c r="E22" s="302">
        <v>51</v>
      </c>
    </row>
    <row r="23" spans="1:5" ht="19.5" customHeight="1">
      <c r="A23" s="298" t="s">
        <v>417</v>
      </c>
      <c r="B23" s="299">
        <v>130.43</v>
      </c>
      <c r="C23" s="300">
        <v>3.2078440866723157</v>
      </c>
      <c r="D23" s="301">
        <v>89.30817610062893</v>
      </c>
      <c r="E23" s="302">
        <v>74</v>
      </c>
    </row>
    <row r="24" spans="1:5" ht="19.5" customHeight="1">
      <c r="A24" s="298" t="s">
        <v>418</v>
      </c>
      <c r="B24" s="299">
        <v>114.88</v>
      </c>
      <c r="C24" s="300">
        <v>3.494107054064587</v>
      </c>
      <c r="D24" s="301">
        <v>90.38461538461539</v>
      </c>
      <c r="E24" s="302">
        <v>103</v>
      </c>
    </row>
    <row r="25" spans="1:5" ht="19.5" customHeight="1">
      <c r="A25" s="298" t="s">
        <v>419</v>
      </c>
      <c r="B25" s="299">
        <v>143.97</v>
      </c>
      <c r="C25" s="300">
        <v>2.4639763179661314</v>
      </c>
      <c r="D25" s="301">
        <v>87.98586572438163</v>
      </c>
      <c r="E25" s="302">
        <v>58</v>
      </c>
    </row>
    <row r="26" spans="1:5" ht="19.5" customHeight="1">
      <c r="A26" s="298" t="s">
        <v>420</v>
      </c>
      <c r="B26" s="299">
        <v>103.66</v>
      </c>
      <c r="C26" s="300">
        <v>2.658389048073862</v>
      </c>
      <c r="D26" s="301">
        <v>91.31736526946108</v>
      </c>
      <c r="E26" s="302">
        <v>114</v>
      </c>
    </row>
    <row r="27" spans="1:5" ht="19.5" customHeight="1">
      <c r="A27" s="298" t="s">
        <v>421</v>
      </c>
      <c r="B27" s="299">
        <v>115.25</v>
      </c>
      <c r="C27" s="300">
        <v>3.1732150665250796</v>
      </c>
      <c r="D27" s="301">
        <v>91.33858267716536</v>
      </c>
      <c r="E27" s="302">
        <v>120</v>
      </c>
    </row>
    <row r="28" spans="1:5" ht="19.5" customHeight="1">
      <c r="A28" s="298" t="s">
        <v>422</v>
      </c>
      <c r="B28" s="299">
        <v>67.65</v>
      </c>
      <c r="C28" s="300">
        <v>2.1142433234421363</v>
      </c>
      <c r="D28" s="301">
        <v>91.22807017543859</v>
      </c>
      <c r="E28" s="302">
        <v>43</v>
      </c>
    </row>
    <row r="29" spans="1:5" ht="19.5" customHeight="1">
      <c r="A29" s="298" t="s">
        <v>423</v>
      </c>
      <c r="B29" s="299">
        <v>73.08</v>
      </c>
      <c r="C29" s="300">
        <v>2.6650873556411017</v>
      </c>
      <c r="D29" s="301">
        <v>77.77777777777779</v>
      </c>
      <c r="E29" s="302">
        <v>20</v>
      </c>
    </row>
  </sheetData>
  <sheetProtection/>
  <mergeCells count="1">
    <mergeCell ref="A1:E1"/>
  </mergeCells>
  <printOptions/>
  <pageMargins left="0.92" right="0.7" top="0.5" bottom="0.4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4.25"/>
  <cols>
    <col min="1" max="16384" width="9.00390625" style="12" customWidth="1"/>
  </cols>
  <sheetData>
    <row r="1" spans="1:7" ht="23.25" customHeight="1">
      <c r="A1" s="414" t="s">
        <v>424</v>
      </c>
      <c r="B1" s="414"/>
      <c r="C1" s="414"/>
      <c r="D1" s="414"/>
      <c r="E1" s="414"/>
      <c r="F1" s="414"/>
      <c r="G1" s="414"/>
    </row>
    <row r="2" spans="1:7" ht="24" customHeight="1">
      <c r="A2" s="415" t="s">
        <v>425</v>
      </c>
      <c r="B2" s="416"/>
      <c r="C2" s="416"/>
      <c r="D2" s="416"/>
      <c r="E2" s="416"/>
      <c r="F2" s="416"/>
      <c r="G2" s="416"/>
    </row>
    <row r="3" spans="1:7" ht="19.5" customHeight="1">
      <c r="A3" s="420" t="s">
        <v>119</v>
      </c>
      <c r="B3" s="418" t="s">
        <v>426</v>
      </c>
      <c r="C3" s="417" t="s">
        <v>427</v>
      </c>
      <c r="D3" s="418"/>
      <c r="E3" s="418"/>
      <c r="F3" s="418"/>
      <c r="G3" s="419"/>
    </row>
    <row r="4" spans="1:7" ht="19.5" customHeight="1">
      <c r="A4" s="420"/>
      <c r="B4" s="418"/>
      <c r="C4" s="418" t="s">
        <v>125</v>
      </c>
      <c r="D4" s="418" t="s">
        <v>428</v>
      </c>
      <c r="E4" s="418" t="s">
        <v>429</v>
      </c>
      <c r="F4" s="418" t="s">
        <v>430</v>
      </c>
      <c r="G4" s="419"/>
    </row>
    <row r="5" spans="1:7" ht="19.5" customHeight="1">
      <c r="A5" s="420"/>
      <c r="B5" s="418"/>
      <c r="C5" s="418"/>
      <c r="D5" s="418"/>
      <c r="E5" s="418"/>
      <c r="F5" s="13" t="s">
        <v>431</v>
      </c>
      <c r="G5" s="14" t="s">
        <v>432</v>
      </c>
    </row>
    <row r="6" spans="1:7" ht="24.75" customHeight="1">
      <c r="A6" s="15" t="s">
        <v>386</v>
      </c>
      <c r="B6" s="16">
        <v>438358</v>
      </c>
      <c r="C6" s="16">
        <v>1655240</v>
      </c>
      <c r="D6" s="16">
        <v>893320</v>
      </c>
      <c r="E6" s="16">
        <v>761920</v>
      </c>
      <c r="F6" s="16">
        <v>870810</v>
      </c>
      <c r="G6" s="17">
        <v>784430</v>
      </c>
    </row>
    <row r="7" spans="1:7" ht="24.75" customHeight="1">
      <c r="A7" s="15" t="s">
        <v>127</v>
      </c>
      <c r="B7" s="16">
        <v>27151</v>
      </c>
      <c r="C7" s="16">
        <v>96615</v>
      </c>
      <c r="D7" s="16">
        <v>96615</v>
      </c>
      <c r="E7" s="16">
        <v>0</v>
      </c>
      <c r="F7" s="16">
        <v>50487</v>
      </c>
      <c r="G7" s="17">
        <v>46128</v>
      </c>
    </row>
    <row r="8" spans="1:7" ht="24.75" customHeight="1">
      <c r="A8" s="15" t="s">
        <v>128</v>
      </c>
      <c r="B8" s="16">
        <v>23501</v>
      </c>
      <c r="C8" s="16">
        <v>85683</v>
      </c>
      <c r="D8" s="16">
        <v>85683</v>
      </c>
      <c r="E8" s="16">
        <v>0</v>
      </c>
      <c r="F8" s="16">
        <v>44317</v>
      </c>
      <c r="G8" s="17">
        <v>41366</v>
      </c>
    </row>
    <row r="9" spans="1:7" ht="24.75" customHeight="1">
      <c r="A9" s="15" t="s">
        <v>129</v>
      </c>
      <c r="B9" s="16">
        <v>20995</v>
      </c>
      <c r="C9" s="16">
        <v>83748</v>
      </c>
      <c r="D9" s="16">
        <v>83748</v>
      </c>
      <c r="E9" s="16">
        <v>0</v>
      </c>
      <c r="F9" s="16">
        <v>45120</v>
      </c>
      <c r="G9" s="17">
        <v>38628</v>
      </c>
    </row>
    <row r="10" spans="1:7" ht="24.75" customHeight="1">
      <c r="A10" s="15" t="s">
        <v>130</v>
      </c>
      <c r="B10" s="16">
        <v>13097</v>
      </c>
      <c r="C10" s="16">
        <v>52000</v>
      </c>
      <c r="D10" s="16">
        <v>38019</v>
      </c>
      <c r="E10" s="16">
        <v>13981</v>
      </c>
      <c r="F10" s="16">
        <v>27967</v>
      </c>
      <c r="G10" s="17">
        <v>24033</v>
      </c>
    </row>
    <row r="11" spans="1:7" ht="24.75" customHeight="1">
      <c r="A11" s="15" t="s">
        <v>131</v>
      </c>
      <c r="B11" s="16">
        <v>15576</v>
      </c>
      <c r="C11" s="16">
        <v>52975</v>
      </c>
      <c r="D11" s="16">
        <v>40020</v>
      </c>
      <c r="E11" s="16">
        <v>12955</v>
      </c>
      <c r="F11" s="16">
        <v>29062</v>
      </c>
      <c r="G11" s="17">
        <v>23913</v>
      </c>
    </row>
    <row r="12" spans="1:7" ht="24.75" customHeight="1">
      <c r="A12" s="15" t="s">
        <v>146</v>
      </c>
      <c r="B12" s="16">
        <v>14734</v>
      </c>
      <c r="C12" s="16">
        <v>55930</v>
      </c>
      <c r="D12" s="16">
        <v>17444</v>
      </c>
      <c r="E12" s="16">
        <v>38486</v>
      </c>
      <c r="F12" s="16">
        <v>30355</v>
      </c>
      <c r="G12" s="17">
        <v>25575</v>
      </c>
    </row>
    <row r="13" spans="1:7" ht="24.75" customHeight="1">
      <c r="A13" s="15" t="s">
        <v>139</v>
      </c>
      <c r="B13" s="16">
        <v>17805</v>
      </c>
      <c r="C13" s="16">
        <v>63846</v>
      </c>
      <c r="D13" s="16">
        <v>35337</v>
      </c>
      <c r="E13" s="16">
        <v>28509</v>
      </c>
      <c r="F13" s="16">
        <v>34882</v>
      </c>
      <c r="G13" s="17">
        <v>28964</v>
      </c>
    </row>
    <row r="14" spans="1:7" ht="24.75" customHeight="1">
      <c r="A14" s="15" t="s">
        <v>151</v>
      </c>
      <c r="B14" s="16">
        <v>7878</v>
      </c>
      <c r="C14" s="16">
        <v>28766</v>
      </c>
      <c r="D14" s="16">
        <v>5408</v>
      </c>
      <c r="E14" s="16">
        <v>23358</v>
      </c>
      <c r="F14" s="16">
        <v>15665</v>
      </c>
      <c r="G14" s="17">
        <v>13101</v>
      </c>
    </row>
    <row r="15" spans="1:7" ht="24.75" customHeight="1">
      <c r="A15" s="15" t="s">
        <v>142</v>
      </c>
      <c r="B15" s="16">
        <v>21739</v>
      </c>
      <c r="C15" s="16">
        <v>86771</v>
      </c>
      <c r="D15" s="16">
        <v>7072</v>
      </c>
      <c r="E15" s="16">
        <v>79699</v>
      </c>
      <c r="F15" s="16">
        <v>45473</v>
      </c>
      <c r="G15" s="17">
        <v>41298</v>
      </c>
    </row>
    <row r="16" spans="1:7" ht="24.75" customHeight="1">
      <c r="A16" s="15" t="s">
        <v>140</v>
      </c>
      <c r="B16" s="16">
        <v>23701</v>
      </c>
      <c r="C16" s="16">
        <v>89404</v>
      </c>
      <c r="D16" s="16">
        <v>26887</v>
      </c>
      <c r="E16" s="16">
        <v>62517</v>
      </c>
      <c r="F16" s="16">
        <v>47071</v>
      </c>
      <c r="G16" s="17">
        <v>42333</v>
      </c>
    </row>
    <row r="17" spans="1:7" ht="24.75" customHeight="1">
      <c r="A17" s="15" t="s">
        <v>152</v>
      </c>
      <c r="B17" s="16">
        <v>6385</v>
      </c>
      <c r="C17" s="16">
        <v>23966</v>
      </c>
      <c r="D17" s="16">
        <v>6548</v>
      </c>
      <c r="E17" s="16">
        <v>17418</v>
      </c>
      <c r="F17" s="16">
        <v>12767</v>
      </c>
      <c r="G17" s="17">
        <v>11199</v>
      </c>
    </row>
    <row r="18" spans="1:7" ht="24.75" customHeight="1">
      <c r="A18" s="15" t="s">
        <v>141</v>
      </c>
      <c r="B18" s="16">
        <v>18544</v>
      </c>
      <c r="C18" s="16">
        <v>72022</v>
      </c>
      <c r="D18" s="16">
        <v>9027</v>
      </c>
      <c r="E18" s="16">
        <v>62995</v>
      </c>
      <c r="F18" s="16">
        <v>37436</v>
      </c>
      <c r="G18" s="17">
        <v>34586</v>
      </c>
    </row>
    <row r="19" spans="1:7" ht="24.75" customHeight="1">
      <c r="A19" s="15" t="s">
        <v>154</v>
      </c>
      <c r="B19" s="16">
        <v>4491</v>
      </c>
      <c r="C19" s="16">
        <v>18279</v>
      </c>
      <c r="D19" s="16">
        <v>1458</v>
      </c>
      <c r="E19" s="16">
        <v>16821</v>
      </c>
      <c r="F19" s="16">
        <v>9610</v>
      </c>
      <c r="G19" s="17">
        <v>8669</v>
      </c>
    </row>
    <row r="20" spans="1:7" ht="24.75" customHeight="1">
      <c r="A20" s="15" t="s">
        <v>155</v>
      </c>
      <c r="B20" s="16">
        <v>10987</v>
      </c>
      <c r="C20" s="16">
        <v>40238</v>
      </c>
      <c r="D20" s="16">
        <v>22939</v>
      </c>
      <c r="E20" s="16">
        <v>17299</v>
      </c>
      <c r="F20" s="16">
        <v>21309</v>
      </c>
      <c r="G20" s="17">
        <v>18929</v>
      </c>
    </row>
    <row r="21" spans="1:7" ht="24.75" customHeight="1">
      <c r="A21" s="15" t="s">
        <v>143</v>
      </c>
      <c r="B21" s="16">
        <v>16302</v>
      </c>
      <c r="C21" s="16">
        <v>60341</v>
      </c>
      <c r="D21" s="16">
        <v>22079</v>
      </c>
      <c r="E21" s="16">
        <v>38262</v>
      </c>
      <c r="F21" s="16">
        <v>31483</v>
      </c>
      <c r="G21" s="17">
        <v>28858</v>
      </c>
    </row>
    <row r="22" spans="1:7" ht="24.75" customHeight="1">
      <c r="A22" s="15" t="s">
        <v>132</v>
      </c>
      <c r="B22" s="16">
        <v>17790</v>
      </c>
      <c r="C22" s="16">
        <v>67990</v>
      </c>
      <c r="D22" s="16">
        <v>54421</v>
      </c>
      <c r="E22" s="16">
        <v>13569</v>
      </c>
      <c r="F22" s="16">
        <v>34720</v>
      </c>
      <c r="G22" s="17">
        <v>33270</v>
      </c>
    </row>
    <row r="23" spans="1:7" ht="24.75" customHeight="1">
      <c r="A23" s="15" t="s">
        <v>133</v>
      </c>
      <c r="B23" s="16">
        <v>22754</v>
      </c>
      <c r="C23" s="16">
        <v>90121</v>
      </c>
      <c r="D23" s="16">
        <v>61531</v>
      </c>
      <c r="E23" s="16">
        <v>28590</v>
      </c>
      <c r="F23" s="16">
        <v>46885</v>
      </c>
      <c r="G23" s="17">
        <v>43236</v>
      </c>
    </row>
    <row r="24" spans="1:7" ht="24.75" customHeight="1">
      <c r="A24" s="15" t="s">
        <v>157</v>
      </c>
      <c r="B24" s="16">
        <v>15040</v>
      </c>
      <c r="C24" s="16">
        <v>55804</v>
      </c>
      <c r="D24" s="16">
        <v>11332</v>
      </c>
      <c r="E24" s="16">
        <v>44472</v>
      </c>
      <c r="F24" s="16">
        <v>29950</v>
      </c>
      <c r="G24" s="17">
        <v>25854</v>
      </c>
    </row>
    <row r="25" spans="1:7" ht="24.75" customHeight="1">
      <c r="A25" s="15" t="s">
        <v>144</v>
      </c>
      <c r="B25" s="16">
        <v>14912</v>
      </c>
      <c r="C25" s="16">
        <v>60201</v>
      </c>
      <c r="D25" s="16">
        <v>9296</v>
      </c>
      <c r="E25" s="16">
        <v>50905</v>
      </c>
      <c r="F25" s="16">
        <v>31790</v>
      </c>
      <c r="G25" s="17">
        <v>28411</v>
      </c>
    </row>
    <row r="26" spans="1:7" ht="24.75" customHeight="1">
      <c r="A26" s="15" t="s">
        <v>145</v>
      </c>
      <c r="B26" s="16">
        <v>12038</v>
      </c>
      <c r="C26" s="16">
        <v>48038</v>
      </c>
      <c r="D26" s="16">
        <v>29629</v>
      </c>
      <c r="E26" s="16">
        <v>18409</v>
      </c>
      <c r="F26" s="16">
        <v>24787</v>
      </c>
      <c r="G26" s="17">
        <v>23251</v>
      </c>
    </row>
    <row r="27" spans="1:7" ht="24.75" customHeight="1">
      <c r="A27" s="15" t="s">
        <v>134</v>
      </c>
      <c r="B27" s="16">
        <v>17660</v>
      </c>
      <c r="C27" s="16">
        <v>71673</v>
      </c>
      <c r="D27" s="16">
        <v>56205</v>
      </c>
      <c r="E27" s="16">
        <v>15468</v>
      </c>
      <c r="F27" s="16">
        <v>37274</v>
      </c>
      <c r="G27" s="17">
        <v>34399</v>
      </c>
    </row>
    <row r="28" spans="1:7" ht="24.75" customHeight="1">
      <c r="A28" s="15" t="s">
        <v>135</v>
      </c>
      <c r="B28" s="16">
        <v>28454</v>
      </c>
      <c r="C28" s="16">
        <v>110753</v>
      </c>
      <c r="D28" s="16">
        <v>58543</v>
      </c>
      <c r="E28" s="16">
        <v>52210</v>
      </c>
      <c r="F28" s="16">
        <v>57704</v>
      </c>
      <c r="G28" s="17">
        <v>53049</v>
      </c>
    </row>
    <row r="29" spans="1:7" ht="24.75" customHeight="1">
      <c r="A29" s="15" t="s">
        <v>136</v>
      </c>
      <c r="B29" s="16">
        <v>34989</v>
      </c>
      <c r="C29" s="16">
        <v>121160</v>
      </c>
      <c r="D29" s="16">
        <v>77479</v>
      </c>
      <c r="E29" s="16">
        <v>43681</v>
      </c>
      <c r="F29" s="16">
        <v>62683</v>
      </c>
      <c r="G29" s="17">
        <v>58477</v>
      </c>
    </row>
    <row r="30" spans="1:7" ht="24.75" customHeight="1">
      <c r="A30" s="15" t="s">
        <v>137</v>
      </c>
      <c r="B30" s="16">
        <v>21274</v>
      </c>
      <c r="C30" s="16">
        <v>78349</v>
      </c>
      <c r="D30" s="16">
        <v>36600</v>
      </c>
      <c r="E30" s="16">
        <v>41749</v>
      </c>
      <c r="F30" s="16">
        <v>39818</v>
      </c>
      <c r="G30" s="17">
        <v>38531</v>
      </c>
    </row>
    <row r="31" spans="1:7" ht="24.75" customHeight="1">
      <c r="A31" s="15" t="s">
        <v>153</v>
      </c>
      <c r="B31" s="16">
        <v>6601</v>
      </c>
      <c r="C31" s="16">
        <v>24935</v>
      </c>
      <c r="D31" s="16">
        <v>0</v>
      </c>
      <c r="E31" s="16">
        <v>24935</v>
      </c>
      <c r="F31" s="16">
        <v>13744</v>
      </c>
      <c r="G31" s="17">
        <v>11191</v>
      </c>
    </row>
    <row r="32" spans="1:7" ht="24.75" customHeight="1">
      <c r="A32" s="15" t="s">
        <v>156</v>
      </c>
      <c r="B32" s="16">
        <v>3960</v>
      </c>
      <c r="C32" s="16">
        <v>15632</v>
      </c>
      <c r="D32" s="16">
        <v>0</v>
      </c>
      <c r="E32" s="16">
        <v>15632</v>
      </c>
      <c r="F32" s="16">
        <v>8451</v>
      </c>
      <c r="G32" s="17">
        <v>7181</v>
      </c>
    </row>
    <row r="34" ht="18.75" customHeight="1"/>
    <row r="37" ht="14.25">
      <c r="D37" s="18"/>
    </row>
  </sheetData>
  <sheetProtection/>
  <mergeCells count="9">
    <mergeCell ref="A1:G1"/>
    <mergeCell ref="A2:G2"/>
    <mergeCell ref="C3:G3"/>
    <mergeCell ref="F4:G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433</v>
      </c>
    </row>
    <row r="2" ht="12.75">
      <c r="A2" s="2" t="s">
        <v>434</v>
      </c>
    </row>
    <row r="3" spans="1:3" ht="12.75">
      <c r="A3" s="3" t="s">
        <v>435</v>
      </c>
      <c r="C3" s="4" t="s">
        <v>436</v>
      </c>
    </row>
    <row r="4" ht="12.75">
      <c r="A4" s="3" t="e">
        <v>#N/A</v>
      </c>
    </row>
    <row r="7" ht="12.75">
      <c r="A7" s="5" t="s">
        <v>437</v>
      </c>
    </row>
    <row r="8" ht="12.75">
      <c r="A8" s="6" t="s">
        <v>438</v>
      </c>
    </row>
    <row r="9" ht="12.75">
      <c r="A9" s="7" t="s">
        <v>439</v>
      </c>
    </row>
    <row r="10" ht="12.75">
      <c r="A10" s="6" t="s">
        <v>440</v>
      </c>
    </row>
    <row r="11" ht="12.75">
      <c r="A11" s="8" t="s">
        <v>441</v>
      </c>
    </row>
    <row r="14" ht="12.75">
      <c r="A14" s="4" t="s">
        <v>442</v>
      </c>
    </row>
    <row r="17" ht="12.75">
      <c r="C17" s="4" t="s">
        <v>443</v>
      </c>
    </row>
    <row r="20" ht="12.75">
      <c r="A20" s="9" t="s">
        <v>444</v>
      </c>
    </row>
    <row r="21" ht="15">
      <c r="C21" s="10"/>
    </row>
    <row r="26" ht="12.75">
      <c r="C26" s="11" t="s">
        <v>445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36"/>
  <sheetViews>
    <sheetView workbookViewId="0" topLeftCell="A10">
      <selection activeCell="B35" sqref="A35:IV35"/>
    </sheetView>
  </sheetViews>
  <sheetFormatPr defaultColWidth="9.00390625" defaultRowHeight="14.25"/>
  <cols>
    <col min="1" max="1" width="9.00390625" style="75" customWidth="1"/>
    <col min="2" max="2" width="20.375" style="75" customWidth="1"/>
    <col min="3" max="3" width="9.00390625" style="75" customWidth="1"/>
    <col min="4" max="4" width="11.875" style="75" customWidth="1"/>
    <col min="5" max="5" width="7.625" style="75" customWidth="1"/>
    <col min="6" max="6" width="9.75390625" style="75" customWidth="1"/>
    <col min="7" max="16384" width="9.00390625" style="75" customWidth="1"/>
  </cols>
  <sheetData>
    <row r="1" spans="1:6" ht="20.25">
      <c r="A1" s="316" t="s">
        <v>116</v>
      </c>
      <c r="B1" s="316"/>
      <c r="C1" s="316"/>
      <c r="D1" s="316"/>
      <c r="E1" s="316"/>
      <c r="F1" s="316"/>
    </row>
    <row r="2" spans="1:6" ht="14.25">
      <c r="A2" s="214"/>
      <c r="B2" s="215"/>
      <c r="C2" s="216" t="s">
        <v>117</v>
      </c>
      <c r="D2" s="216"/>
      <c r="E2" s="317" t="s">
        <v>118</v>
      </c>
      <c r="F2" s="317"/>
    </row>
    <row r="3" spans="1:6" ht="15.75">
      <c r="A3" s="323" t="s">
        <v>119</v>
      </c>
      <c r="B3" s="324"/>
      <c r="C3" s="318" t="s">
        <v>120</v>
      </c>
      <c r="D3" s="319"/>
      <c r="E3" s="319"/>
      <c r="F3" s="321" t="s">
        <v>121</v>
      </c>
    </row>
    <row r="4" spans="1:6" ht="33.75">
      <c r="A4" s="323"/>
      <c r="B4" s="324"/>
      <c r="C4" s="217" t="s">
        <v>122</v>
      </c>
      <c r="D4" s="218" t="s">
        <v>123</v>
      </c>
      <c r="E4" s="218" t="s">
        <v>124</v>
      </c>
      <c r="F4" s="322"/>
    </row>
    <row r="5" spans="1:6" ht="18" customHeight="1">
      <c r="A5" s="312" t="s">
        <v>125</v>
      </c>
      <c r="B5" s="320"/>
      <c r="C5" s="219">
        <v>601</v>
      </c>
      <c r="D5" s="105">
        <v>450</v>
      </c>
      <c r="E5" s="219">
        <v>12</v>
      </c>
      <c r="F5" s="177">
        <v>25.00828605784049</v>
      </c>
    </row>
    <row r="6" spans="1:6" ht="18" customHeight="1">
      <c r="A6" s="312" t="s">
        <v>126</v>
      </c>
      <c r="B6" s="105" t="s">
        <v>127</v>
      </c>
      <c r="C6" s="175">
        <v>12</v>
      </c>
      <c r="D6" s="105">
        <v>12</v>
      </c>
      <c r="E6" s="219">
        <v>1</v>
      </c>
      <c r="F6" s="177">
        <v>43.01572973284422</v>
      </c>
    </row>
    <row r="7" spans="1:6" ht="18" customHeight="1">
      <c r="A7" s="312"/>
      <c r="B7" s="105" t="s">
        <v>128</v>
      </c>
      <c r="C7" s="175">
        <v>24</v>
      </c>
      <c r="D7" s="105">
        <v>21</v>
      </c>
      <c r="E7" s="219">
        <v>0</v>
      </c>
      <c r="F7" s="177">
        <v>-32.02347161467858</v>
      </c>
    </row>
    <row r="8" spans="1:6" ht="18" customHeight="1">
      <c r="A8" s="312"/>
      <c r="B8" s="105" t="s">
        <v>129</v>
      </c>
      <c r="C8" s="175">
        <v>10</v>
      </c>
      <c r="D8" s="105">
        <v>8</v>
      </c>
      <c r="E8" s="219">
        <v>1</v>
      </c>
      <c r="F8" s="177">
        <v>-81.96362567244051</v>
      </c>
    </row>
    <row r="9" spans="1:6" ht="18" customHeight="1">
      <c r="A9" s="312"/>
      <c r="B9" s="105" t="s">
        <v>130</v>
      </c>
      <c r="C9" s="175">
        <v>18</v>
      </c>
      <c r="D9" s="105">
        <v>5</v>
      </c>
      <c r="E9" s="219">
        <v>0</v>
      </c>
      <c r="F9" s="177">
        <v>2.6522075428459635</v>
      </c>
    </row>
    <row r="10" spans="1:6" ht="18" customHeight="1">
      <c r="A10" s="312"/>
      <c r="B10" s="105" t="s">
        <v>131</v>
      </c>
      <c r="C10" s="175">
        <v>18</v>
      </c>
      <c r="D10" s="105">
        <v>17</v>
      </c>
      <c r="E10" s="219">
        <v>0</v>
      </c>
      <c r="F10" s="177">
        <v>34.72060652933242</v>
      </c>
    </row>
    <row r="11" spans="1:6" ht="18" customHeight="1">
      <c r="A11" s="312"/>
      <c r="B11" s="105" t="s">
        <v>132</v>
      </c>
      <c r="C11" s="175">
        <v>35</v>
      </c>
      <c r="D11" s="105">
        <v>33</v>
      </c>
      <c r="E11" s="219">
        <v>0</v>
      </c>
      <c r="F11" s="177">
        <v>127.44677962010229</v>
      </c>
    </row>
    <row r="12" spans="1:6" ht="18" customHeight="1">
      <c r="A12" s="312"/>
      <c r="B12" s="105" t="s">
        <v>133</v>
      </c>
      <c r="C12" s="175">
        <v>25</v>
      </c>
      <c r="D12" s="105">
        <v>25</v>
      </c>
      <c r="E12" s="219">
        <v>0</v>
      </c>
      <c r="F12" s="177">
        <v>41.96811547283856</v>
      </c>
    </row>
    <row r="13" spans="1:6" ht="18" customHeight="1">
      <c r="A13" s="312"/>
      <c r="B13" s="105" t="s">
        <v>134</v>
      </c>
      <c r="C13" s="175">
        <v>43</v>
      </c>
      <c r="D13" s="105">
        <v>34</v>
      </c>
      <c r="E13" s="219">
        <v>2</v>
      </c>
      <c r="F13" s="177">
        <v>8.671944458674407</v>
      </c>
    </row>
    <row r="14" spans="1:6" ht="18" customHeight="1">
      <c r="A14" s="312"/>
      <c r="B14" s="105" t="s">
        <v>135</v>
      </c>
      <c r="C14" s="175">
        <v>26</v>
      </c>
      <c r="D14" s="105">
        <v>23</v>
      </c>
      <c r="E14" s="219">
        <v>0</v>
      </c>
      <c r="F14" s="177">
        <v>20.565177815203928</v>
      </c>
    </row>
    <row r="15" spans="1:6" ht="18" customHeight="1">
      <c r="A15" s="312"/>
      <c r="B15" s="105" t="s">
        <v>136</v>
      </c>
      <c r="C15" s="175">
        <v>31</v>
      </c>
      <c r="D15" s="105">
        <v>24</v>
      </c>
      <c r="E15" s="219">
        <v>0</v>
      </c>
      <c r="F15" s="177">
        <v>22.761124704536062</v>
      </c>
    </row>
    <row r="16" spans="1:6" ht="18" customHeight="1">
      <c r="A16" s="312"/>
      <c r="B16" s="105" t="s">
        <v>137</v>
      </c>
      <c r="C16" s="175">
        <v>36</v>
      </c>
      <c r="D16" s="105">
        <v>31</v>
      </c>
      <c r="E16" s="219">
        <v>5</v>
      </c>
      <c r="F16" s="177">
        <v>48.917846430146426</v>
      </c>
    </row>
    <row r="17" spans="1:6" ht="18" customHeight="1">
      <c r="A17" s="313" t="s">
        <v>138</v>
      </c>
      <c r="B17" s="105" t="s">
        <v>139</v>
      </c>
      <c r="C17" s="220">
        <v>26</v>
      </c>
      <c r="D17" s="105">
        <v>15</v>
      </c>
      <c r="E17" s="219">
        <v>0</v>
      </c>
      <c r="F17" s="177">
        <v>19.82227722205574</v>
      </c>
    </row>
    <row r="18" spans="1:6" ht="18" customHeight="1">
      <c r="A18" s="314"/>
      <c r="B18" s="105" t="s">
        <v>140</v>
      </c>
      <c r="C18" s="220">
        <v>21</v>
      </c>
      <c r="D18" s="105">
        <v>21</v>
      </c>
      <c r="E18" s="219">
        <v>0</v>
      </c>
      <c r="F18" s="177">
        <v>42.59565384009931</v>
      </c>
    </row>
    <row r="19" spans="1:6" ht="18" customHeight="1">
      <c r="A19" s="314"/>
      <c r="B19" s="105" t="s">
        <v>141</v>
      </c>
      <c r="C19" s="220">
        <v>36</v>
      </c>
      <c r="D19" s="105">
        <v>25</v>
      </c>
      <c r="E19" s="219">
        <v>0</v>
      </c>
      <c r="F19" s="177">
        <v>15.63239170966968</v>
      </c>
    </row>
    <row r="20" spans="1:6" ht="18" customHeight="1">
      <c r="A20" s="314"/>
      <c r="B20" s="105" t="s">
        <v>142</v>
      </c>
      <c r="C20" s="220">
        <v>23</v>
      </c>
      <c r="D20" s="105">
        <v>11</v>
      </c>
      <c r="E20" s="219">
        <v>0</v>
      </c>
      <c r="F20" s="177">
        <v>64.40157247564137</v>
      </c>
    </row>
    <row r="21" spans="1:6" ht="18" customHeight="1">
      <c r="A21" s="314"/>
      <c r="B21" s="105" t="s">
        <v>143</v>
      </c>
      <c r="C21" s="220">
        <v>35</v>
      </c>
      <c r="D21" s="105">
        <v>35</v>
      </c>
      <c r="E21" s="219">
        <v>0</v>
      </c>
      <c r="F21" s="177">
        <v>59.623355960024526</v>
      </c>
    </row>
    <row r="22" spans="1:6" ht="18" customHeight="1">
      <c r="A22" s="314"/>
      <c r="B22" s="105" t="s">
        <v>144</v>
      </c>
      <c r="C22" s="220">
        <v>50</v>
      </c>
      <c r="D22" s="105">
        <v>25</v>
      </c>
      <c r="E22" s="219">
        <v>0</v>
      </c>
      <c r="F22" s="177">
        <v>30.155735526529035</v>
      </c>
    </row>
    <row r="23" spans="1:6" ht="18" customHeight="1">
      <c r="A23" s="314"/>
      <c r="B23" s="105" t="s">
        <v>145</v>
      </c>
      <c r="C23" s="220">
        <v>15</v>
      </c>
      <c r="D23" s="105">
        <v>13</v>
      </c>
      <c r="E23" s="219">
        <v>0</v>
      </c>
      <c r="F23" s="177">
        <v>46.83680520262854</v>
      </c>
    </row>
    <row r="24" spans="1:6" ht="18" customHeight="1">
      <c r="A24" s="315"/>
      <c r="B24" s="105" t="s">
        <v>146</v>
      </c>
      <c r="C24" s="220">
        <v>7</v>
      </c>
      <c r="D24" s="105">
        <v>5</v>
      </c>
      <c r="E24" s="219">
        <v>1</v>
      </c>
      <c r="F24" s="177">
        <v>45.34684909717011</v>
      </c>
    </row>
    <row r="25" spans="1:6" ht="18" customHeight="1">
      <c r="A25" s="312" t="s">
        <v>147</v>
      </c>
      <c r="B25" s="221" t="s">
        <v>148</v>
      </c>
      <c r="C25" s="105">
        <f>C6+C8+C9+C10</f>
        <v>58</v>
      </c>
      <c r="D25" s="105">
        <f>D6+D8+D9+D10</f>
        <v>42</v>
      </c>
      <c r="E25" s="105">
        <f>E6+E8+E9+E10</f>
        <v>2</v>
      </c>
      <c r="F25" s="105"/>
    </row>
    <row r="26" spans="1:6" ht="18" customHeight="1">
      <c r="A26" s="312"/>
      <c r="B26" s="221" t="s">
        <v>149</v>
      </c>
      <c r="C26" s="105">
        <f>C11+C12+C18+C19+C20+C21+C22+C28+C29+C30+C31+C32+C33+C34</f>
        <v>293</v>
      </c>
      <c r="D26" s="105">
        <f>D11+D12+D18+D19+D20+D21+D22+D28+D29+D30+D31+D32+D33+D34</f>
        <v>223</v>
      </c>
      <c r="E26" s="105">
        <f>E11+E12+E18+E19+E20+E21+E22+E28+E29+E30+E31+E32+E33+E34</f>
        <v>2</v>
      </c>
      <c r="F26" s="105"/>
    </row>
    <row r="27" spans="1:6" ht="18" customHeight="1">
      <c r="A27" s="312" t="s">
        <v>150</v>
      </c>
      <c r="B27" s="105" t="s">
        <v>151</v>
      </c>
      <c r="C27" s="220">
        <v>17</v>
      </c>
      <c r="D27" s="105">
        <v>16</v>
      </c>
      <c r="E27" s="219">
        <v>0</v>
      </c>
      <c r="F27" s="177">
        <v>120.39624806366196</v>
      </c>
    </row>
    <row r="28" spans="1:6" ht="18" customHeight="1">
      <c r="A28" s="312"/>
      <c r="B28" s="105" t="s">
        <v>152</v>
      </c>
      <c r="C28" s="220">
        <v>12</v>
      </c>
      <c r="D28" s="105">
        <v>4</v>
      </c>
      <c r="E28" s="219">
        <v>0</v>
      </c>
      <c r="F28" s="177">
        <v>74.4892974520545</v>
      </c>
    </row>
    <row r="29" spans="1:6" ht="18" customHeight="1">
      <c r="A29" s="312"/>
      <c r="B29" s="105" t="s">
        <v>153</v>
      </c>
      <c r="C29" s="220">
        <v>13</v>
      </c>
      <c r="D29" s="105">
        <v>8</v>
      </c>
      <c r="E29" s="219">
        <v>1</v>
      </c>
      <c r="F29" s="177">
        <v>134.70964880763407</v>
      </c>
    </row>
    <row r="30" spans="1:6" ht="18" customHeight="1">
      <c r="A30" s="312"/>
      <c r="B30" s="105" t="s">
        <v>154</v>
      </c>
      <c r="C30" s="220">
        <v>9</v>
      </c>
      <c r="D30" s="105">
        <v>9</v>
      </c>
      <c r="E30" s="219">
        <v>1</v>
      </c>
      <c r="F30" s="177">
        <v>54.20408958763052</v>
      </c>
    </row>
    <row r="31" spans="1:6" ht="18" customHeight="1">
      <c r="A31" s="312"/>
      <c r="B31" s="105" t="s">
        <v>155</v>
      </c>
      <c r="C31" s="220">
        <v>12</v>
      </c>
      <c r="D31" s="105">
        <v>12</v>
      </c>
      <c r="E31" s="219">
        <v>0</v>
      </c>
      <c r="F31" s="177">
        <v>110.22214448137136</v>
      </c>
    </row>
    <row r="32" spans="1:6" ht="18" customHeight="1">
      <c r="A32" s="312"/>
      <c r="B32" s="105" t="s">
        <v>156</v>
      </c>
      <c r="C32" s="220">
        <v>11</v>
      </c>
      <c r="D32" s="105">
        <v>7</v>
      </c>
      <c r="E32" s="219">
        <v>0</v>
      </c>
      <c r="F32" s="177">
        <v>93.55724989424674</v>
      </c>
    </row>
    <row r="33" spans="1:6" ht="18" customHeight="1">
      <c r="A33" s="312"/>
      <c r="B33" s="105" t="s">
        <v>157</v>
      </c>
      <c r="C33" s="220">
        <v>6</v>
      </c>
      <c r="D33" s="105">
        <v>6</v>
      </c>
      <c r="E33" s="219">
        <v>0</v>
      </c>
      <c r="F33" s="177">
        <v>92.68733006270939</v>
      </c>
    </row>
    <row r="34" spans="1:6" ht="18" customHeight="1">
      <c r="A34" s="312" t="s">
        <v>158</v>
      </c>
      <c r="B34" s="105" t="s">
        <v>159</v>
      </c>
      <c r="C34" s="220">
        <v>5</v>
      </c>
      <c r="D34" s="105">
        <v>2</v>
      </c>
      <c r="E34" s="219">
        <v>0</v>
      </c>
      <c r="F34" s="177">
        <v>35.06492598775219</v>
      </c>
    </row>
    <row r="35" spans="1:6" ht="18" customHeight="1">
      <c r="A35" s="312"/>
      <c r="B35" s="105" t="s">
        <v>160</v>
      </c>
      <c r="C35" s="175">
        <v>25</v>
      </c>
      <c r="D35" s="105">
        <v>3</v>
      </c>
      <c r="E35" s="219">
        <v>0</v>
      </c>
      <c r="F35" s="177">
        <v>20.67938981008306</v>
      </c>
    </row>
    <row r="36" spans="1:6" s="213" customFormat="1" ht="60" customHeight="1">
      <c r="A36" s="222"/>
      <c r="B36" s="311" t="s">
        <v>161</v>
      </c>
      <c r="C36" s="311"/>
      <c r="D36" s="311"/>
      <c r="E36" s="311"/>
      <c r="F36" s="311"/>
    </row>
  </sheetData>
  <sheetProtection/>
  <mergeCells count="12">
    <mergeCell ref="A1:F1"/>
    <mergeCell ref="E2:F2"/>
    <mergeCell ref="C3:E3"/>
    <mergeCell ref="A5:B5"/>
    <mergeCell ref="F3:F4"/>
    <mergeCell ref="A3:B4"/>
    <mergeCell ref="B36:F36"/>
    <mergeCell ref="A6:A16"/>
    <mergeCell ref="A17:A24"/>
    <mergeCell ref="A25:A26"/>
    <mergeCell ref="A27:A33"/>
    <mergeCell ref="A34:A35"/>
  </mergeCells>
  <printOptions/>
  <pageMargins left="1.13" right="0.75" top="0.59" bottom="0.41" header="0.5" footer="0.3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3">
      <selection activeCell="B40" sqref="A40:IV40"/>
    </sheetView>
  </sheetViews>
  <sheetFormatPr defaultColWidth="9.00390625" defaultRowHeight="14.25"/>
  <cols>
    <col min="1" max="1" width="3.875" style="182" customWidth="1"/>
    <col min="2" max="2" width="7.625" style="182" customWidth="1"/>
    <col min="3" max="3" width="12.125" style="182" customWidth="1"/>
    <col min="4" max="4" width="7.875" style="182" customWidth="1"/>
    <col min="5" max="5" width="14.625" style="182" customWidth="1"/>
    <col min="6" max="6" width="9.75390625" style="182" customWidth="1"/>
    <col min="7" max="7" width="12.875" style="182" customWidth="1"/>
    <col min="8" max="9" width="9.00390625" style="182" customWidth="1"/>
    <col min="10" max="10" width="12.625" style="182" bestFit="1" customWidth="1"/>
    <col min="11" max="11" width="11.50390625" style="182" bestFit="1" customWidth="1"/>
    <col min="12" max="12" width="12.625" style="182" bestFit="1" customWidth="1"/>
    <col min="13" max="16384" width="9.00390625" style="182" customWidth="1"/>
  </cols>
  <sheetData>
    <row r="1" spans="1:7" ht="24.75" customHeight="1">
      <c r="A1" s="285" t="s">
        <v>162</v>
      </c>
      <c r="B1" s="285"/>
      <c r="C1" s="285"/>
      <c r="D1" s="285"/>
      <c r="E1" s="285"/>
      <c r="F1" s="285"/>
      <c r="G1" s="285"/>
    </row>
    <row r="2" spans="1:7" s="180" customFormat="1" ht="15" customHeight="1">
      <c r="A2" s="286" t="s">
        <v>163</v>
      </c>
      <c r="B2" s="286"/>
      <c r="C2" s="286"/>
      <c r="D2" s="286"/>
      <c r="E2" s="286"/>
      <c r="F2" s="286"/>
      <c r="G2" s="184" t="s">
        <v>164</v>
      </c>
    </row>
    <row r="3" spans="1:7" s="201" customFormat="1" ht="27.75" customHeight="1">
      <c r="A3" s="287" t="s">
        <v>165</v>
      </c>
      <c r="B3" s="279"/>
      <c r="C3" s="279"/>
      <c r="D3" s="203" t="s">
        <v>166</v>
      </c>
      <c r="E3" s="203" t="s">
        <v>167</v>
      </c>
      <c r="F3" s="203" t="s">
        <v>168</v>
      </c>
      <c r="G3" s="204" t="s">
        <v>169</v>
      </c>
    </row>
    <row r="4" spans="1:7" ht="16.5" customHeight="1">
      <c r="A4" s="326" t="s">
        <v>125</v>
      </c>
      <c r="B4" s="325"/>
      <c r="C4" s="325"/>
      <c r="D4" s="206">
        <v>338</v>
      </c>
      <c r="E4" s="206">
        <v>2435615</v>
      </c>
      <c r="F4" s="105">
        <v>224</v>
      </c>
      <c r="G4" s="207">
        <v>42.72095548762838</v>
      </c>
    </row>
    <row r="5" spans="1:7" ht="16.5" customHeight="1">
      <c r="A5" s="326" t="s">
        <v>170</v>
      </c>
      <c r="B5" s="325" t="s">
        <v>127</v>
      </c>
      <c r="C5" s="325"/>
      <c r="D5" s="208">
        <v>17</v>
      </c>
      <c r="E5" s="208">
        <v>138300</v>
      </c>
      <c r="F5" s="19">
        <v>11</v>
      </c>
      <c r="G5" s="207">
        <v>57.9002169197397</v>
      </c>
    </row>
    <row r="6" spans="1:7" ht="16.5" customHeight="1">
      <c r="A6" s="326"/>
      <c r="B6" s="325" t="s">
        <v>128</v>
      </c>
      <c r="C6" s="205" t="s">
        <v>171</v>
      </c>
      <c r="D6" s="208">
        <v>15</v>
      </c>
      <c r="E6" s="208">
        <v>43900</v>
      </c>
      <c r="F6" s="19">
        <v>9</v>
      </c>
      <c r="G6" s="207">
        <v>43.84282460136674</v>
      </c>
    </row>
    <row r="7" spans="1:7" ht="16.5" customHeight="1">
      <c r="A7" s="326"/>
      <c r="B7" s="325"/>
      <c r="C7" s="205" t="s">
        <v>172</v>
      </c>
      <c r="D7" s="208">
        <v>6</v>
      </c>
      <c r="E7" s="208">
        <v>9300</v>
      </c>
      <c r="F7" s="19">
        <v>5</v>
      </c>
      <c r="G7" s="207">
        <v>92</v>
      </c>
    </row>
    <row r="8" spans="1:7" ht="16.5" customHeight="1">
      <c r="A8" s="326"/>
      <c r="B8" s="325"/>
      <c r="C8" s="205" t="s">
        <v>173</v>
      </c>
      <c r="D8" s="208">
        <v>9</v>
      </c>
      <c r="E8" s="208">
        <v>34600</v>
      </c>
      <c r="F8" s="19">
        <v>4</v>
      </c>
      <c r="G8" s="207">
        <v>30.898843930635838</v>
      </c>
    </row>
    <row r="9" spans="1:7" ht="16.5" customHeight="1">
      <c r="A9" s="326"/>
      <c r="B9" s="325" t="s">
        <v>129</v>
      </c>
      <c r="C9" s="205" t="s">
        <v>171</v>
      </c>
      <c r="D9" s="208">
        <v>24</v>
      </c>
      <c r="E9" s="208">
        <v>185750</v>
      </c>
      <c r="F9" s="19">
        <v>2</v>
      </c>
      <c r="G9" s="207">
        <v>1.6570659488559891</v>
      </c>
    </row>
    <row r="10" spans="1:7" ht="16.5" customHeight="1">
      <c r="A10" s="326"/>
      <c r="B10" s="325"/>
      <c r="C10" s="205" t="s">
        <v>174</v>
      </c>
      <c r="D10" s="208">
        <v>18</v>
      </c>
      <c r="E10" s="208">
        <v>110050</v>
      </c>
      <c r="F10" s="19">
        <v>2</v>
      </c>
      <c r="G10" s="207">
        <v>2.796910495229441</v>
      </c>
    </row>
    <row r="11" spans="1:7" ht="16.5" customHeight="1">
      <c r="A11" s="326"/>
      <c r="B11" s="325"/>
      <c r="C11" s="205" t="s">
        <v>175</v>
      </c>
      <c r="D11" s="208">
        <v>6</v>
      </c>
      <c r="E11" s="208">
        <v>75700</v>
      </c>
      <c r="F11" s="19">
        <v>0</v>
      </c>
      <c r="G11" s="207">
        <v>0</v>
      </c>
    </row>
    <row r="12" spans="1:7" ht="16.5" customHeight="1">
      <c r="A12" s="326"/>
      <c r="B12" s="325" t="s">
        <v>130</v>
      </c>
      <c r="C12" s="205" t="s">
        <v>171</v>
      </c>
      <c r="D12" s="208">
        <v>14</v>
      </c>
      <c r="E12" s="208">
        <v>197400</v>
      </c>
      <c r="F12" s="19">
        <v>5</v>
      </c>
      <c r="G12" s="207">
        <v>3.926038500506586</v>
      </c>
    </row>
    <row r="13" spans="1:7" ht="16.5" customHeight="1">
      <c r="A13" s="326"/>
      <c r="B13" s="325"/>
      <c r="C13" s="205" t="s">
        <v>176</v>
      </c>
      <c r="D13" s="208">
        <v>8</v>
      </c>
      <c r="E13" s="208">
        <v>79900</v>
      </c>
      <c r="F13" s="19">
        <v>4</v>
      </c>
      <c r="G13" s="207">
        <v>7.133917396745932</v>
      </c>
    </row>
    <row r="14" spans="1:7" ht="16.5" customHeight="1">
      <c r="A14" s="326"/>
      <c r="B14" s="325"/>
      <c r="C14" s="209" t="s">
        <v>175</v>
      </c>
      <c r="D14" s="208">
        <v>6</v>
      </c>
      <c r="E14" s="208">
        <v>131500</v>
      </c>
      <c r="F14" s="19">
        <v>1</v>
      </c>
      <c r="G14" s="207">
        <v>1.55893536121673</v>
      </c>
    </row>
    <row r="15" spans="1:7" ht="16.5" customHeight="1">
      <c r="A15" s="326"/>
      <c r="B15" s="325" t="s">
        <v>177</v>
      </c>
      <c r="C15" s="325"/>
      <c r="D15" s="208">
        <v>11</v>
      </c>
      <c r="E15" s="208">
        <v>167050</v>
      </c>
      <c r="F15" s="19">
        <v>10</v>
      </c>
      <c r="G15" s="207">
        <v>65.3852140077821</v>
      </c>
    </row>
    <row r="16" spans="1:7" ht="16.5" customHeight="1">
      <c r="A16" s="326"/>
      <c r="B16" s="289" t="s">
        <v>132</v>
      </c>
      <c r="C16" s="289"/>
      <c r="D16" s="208">
        <v>9</v>
      </c>
      <c r="E16" s="208">
        <v>50000</v>
      </c>
      <c r="F16" s="19">
        <v>8</v>
      </c>
      <c r="G16" s="207">
        <v>45.654</v>
      </c>
    </row>
    <row r="17" spans="1:7" ht="16.5" customHeight="1">
      <c r="A17" s="326"/>
      <c r="B17" s="289" t="s">
        <v>133</v>
      </c>
      <c r="C17" s="289"/>
      <c r="D17" s="208">
        <v>14</v>
      </c>
      <c r="E17" s="208">
        <v>86400</v>
      </c>
      <c r="F17" s="19">
        <v>14</v>
      </c>
      <c r="G17" s="207">
        <v>44.59606481481482</v>
      </c>
    </row>
    <row r="18" spans="1:7" ht="16.5" customHeight="1">
      <c r="A18" s="326"/>
      <c r="B18" s="325" t="s">
        <v>134</v>
      </c>
      <c r="C18" s="205" t="s">
        <v>171</v>
      </c>
      <c r="D18" s="210">
        <v>58</v>
      </c>
      <c r="E18" s="210">
        <v>402501</v>
      </c>
      <c r="F18" s="19">
        <v>22</v>
      </c>
      <c r="G18" s="207">
        <v>29.001418630015824</v>
      </c>
    </row>
    <row r="19" spans="1:7" ht="16.5" customHeight="1">
      <c r="A19" s="326"/>
      <c r="B19" s="325"/>
      <c r="C19" s="209" t="s">
        <v>178</v>
      </c>
      <c r="D19" s="210">
        <v>5</v>
      </c>
      <c r="E19" s="210">
        <v>31500</v>
      </c>
      <c r="F19" s="19">
        <v>5</v>
      </c>
      <c r="G19" s="207">
        <v>102.86984126984126</v>
      </c>
    </row>
    <row r="20" spans="1:7" ht="16.5" customHeight="1">
      <c r="A20" s="326"/>
      <c r="B20" s="325"/>
      <c r="C20" s="209" t="s">
        <v>179</v>
      </c>
      <c r="D20" s="210">
        <v>27</v>
      </c>
      <c r="E20" s="210">
        <v>222031</v>
      </c>
      <c r="F20" s="19">
        <v>12</v>
      </c>
      <c r="G20" s="207">
        <v>32.11803757133013</v>
      </c>
    </row>
    <row r="21" spans="1:7" ht="16.5" customHeight="1">
      <c r="A21" s="326"/>
      <c r="B21" s="325"/>
      <c r="C21" s="209" t="s">
        <v>180</v>
      </c>
      <c r="D21" s="210">
        <v>26</v>
      </c>
      <c r="E21" s="210">
        <v>148970</v>
      </c>
      <c r="F21" s="19">
        <v>5</v>
      </c>
      <c r="G21" s="207">
        <v>8.736658387594817</v>
      </c>
    </row>
    <row r="22" spans="1:7" ht="16.5" customHeight="1">
      <c r="A22" s="326"/>
      <c r="B22" s="291" t="s">
        <v>135</v>
      </c>
      <c r="C22" s="326"/>
      <c r="D22" s="211">
        <v>22</v>
      </c>
      <c r="E22" s="211">
        <v>123300</v>
      </c>
      <c r="F22" s="19">
        <v>15</v>
      </c>
      <c r="G22" s="207">
        <v>52.56447688564477</v>
      </c>
    </row>
    <row r="23" spans="1:7" ht="16.5" customHeight="1">
      <c r="A23" s="326"/>
      <c r="B23" s="291" t="s">
        <v>136</v>
      </c>
      <c r="C23" s="326"/>
      <c r="D23" s="210">
        <v>24</v>
      </c>
      <c r="E23" s="210">
        <v>155800</v>
      </c>
      <c r="F23" s="19">
        <v>19</v>
      </c>
      <c r="G23" s="207">
        <v>50.25032092426187</v>
      </c>
    </row>
    <row r="24" spans="1:7" ht="16.5" customHeight="1">
      <c r="A24" s="326"/>
      <c r="B24" s="292" t="s">
        <v>137</v>
      </c>
      <c r="C24" s="284"/>
      <c r="D24" s="210">
        <v>19</v>
      </c>
      <c r="E24" s="210">
        <v>439920</v>
      </c>
      <c r="F24" s="19">
        <v>19</v>
      </c>
      <c r="G24" s="207">
        <v>46.68871613020549</v>
      </c>
    </row>
    <row r="25" spans="1:7" ht="16.5" customHeight="1">
      <c r="A25" s="293" t="s">
        <v>181</v>
      </c>
      <c r="B25" s="289" t="s">
        <v>139</v>
      </c>
      <c r="C25" s="289"/>
      <c r="D25" s="210">
        <v>16</v>
      </c>
      <c r="E25" s="210">
        <v>62800</v>
      </c>
      <c r="F25" s="19">
        <v>16</v>
      </c>
      <c r="G25" s="207">
        <v>70.95859872611466</v>
      </c>
    </row>
    <row r="26" spans="1:7" ht="16.5" customHeight="1">
      <c r="A26" s="294"/>
      <c r="B26" s="325" t="s">
        <v>140</v>
      </c>
      <c r="C26" s="325"/>
      <c r="D26" s="210">
        <v>18</v>
      </c>
      <c r="E26" s="210">
        <v>80000</v>
      </c>
      <c r="F26" s="19">
        <v>7</v>
      </c>
      <c r="G26" s="207">
        <v>36.88875</v>
      </c>
    </row>
    <row r="27" spans="1:7" ht="16.5" customHeight="1">
      <c r="A27" s="294"/>
      <c r="B27" s="325" t="s">
        <v>141</v>
      </c>
      <c r="C27" s="325"/>
      <c r="D27" s="210">
        <v>19</v>
      </c>
      <c r="E27" s="210">
        <v>66400</v>
      </c>
      <c r="F27" s="19">
        <v>10</v>
      </c>
      <c r="G27" s="207">
        <v>44.26355421686747</v>
      </c>
    </row>
    <row r="28" spans="1:7" ht="16.5" customHeight="1">
      <c r="A28" s="294"/>
      <c r="B28" s="289" t="s">
        <v>142</v>
      </c>
      <c r="C28" s="289"/>
      <c r="D28" s="210">
        <v>8</v>
      </c>
      <c r="E28" s="210">
        <v>25500</v>
      </c>
      <c r="F28" s="19">
        <v>8</v>
      </c>
      <c r="G28" s="207">
        <v>78.76078431372548</v>
      </c>
    </row>
    <row r="29" spans="1:7" ht="16.5" customHeight="1">
      <c r="A29" s="294"/>
      <c r="B29" s="325" t="s">
        <v>143</v>
      </c>
      <c r="C29" s="325"/>
      <c r="D29" s="210">
        <v>7</v>
      </c>
      <c r="E29" s="210">
        <v>26200</v>
      </c>
      <c r="F29" s="19">
        <v>7</v>
      </c>
      <c r="G29" s="207">
        <v>111.05343511450381</v>
      </c>
    </row>
    <row r="30" spans="1:7" ht="16.5" customHeight="1">
      <c r="A30" s="294"/>
      <c r="B30" s="325" t="s">
        <v>144</v>
      </c>
      <c r="C30" s="325"/>
      <c r="D30" s="210">
        <v>18</v>
      </c>
      <c r="E30" s="210">
        <v>93200</v>
      </c>
      <c r="F30" s="19">
        <v>17</v>
      </c>
      <c r="G30" s="207">
        <v>64.83476394849785</v>
      </c>
    </row>
    <row r="31" spans="1:7" ht="16.5" customHeight="1">
      <c r="A31" s="294"/>
      <c r="B31" s="325" t="s">
        <v>145</v>
      </c>
      <c r="C31" s="325"/>
      <c r="D31" s="210">
        <v>8</v>
      </c>
      <c r="E31" s="210">
        <v>22000</v>
      </c>
      <c r="F31" s="19">
        <v>6</v>
      </c>
      <c r="G31" s="207">
        <v>46.904545454545456</v>
      </c>
    </row>
    <row r="32" spans="1:7" ht="16.5" customHeight="1">
      <c r="A32" s="295"/>
      <c r="B32" s="325" t="s">
        <v>146</v>
      </c>
      <c r="C32" s="325"/>
      <c r="D32" s="210">
        <v>2</v>
      </c>
      <c r="E32" s="210">
        <v>10800</v>
      </c>
      <c r="F32" s="19">
        <v>2</v>
      </c>
      <c r="G32" s="207">
        <v>119.35185185185185</v>
      </c>
    </row>
    <row r="33" spans="1:7" ht="16.5" customHeight="1">
      <c r="A33" s="293" t="s">
        <v>182</v>
      </c>
      <c r="B33" s="325" t="s">
        <v>151</v>
      </c>
      <c r="C33" s="325"/>
      <c r="D33" s="210">
        <v>1</v>
      </c>
      <c r="E33" s="210">
        <v>1900</v>
      </c>
      <c r="F33" s="19">
        <v>0</v>
      </c>
      <c r="G33" s="207">
        <v>0</v>
      </c>
    </row>
    <row r="34" spans="1:7" ht="16.5" customHeight="1">
      <c r="A34" s="294"/>
      <c r="B34" s="325" t="s">
        <v>183</v>
      </c>
      <c r="C34" s="325"/>
      <c r="D34" s="210">
        <v>1</v>
      </c>
      <c r="E34" s="210">
        <v>4300</v>
      </c>
      <c r="F34" s="19">
        <v>0</v>
      </c>
      <c r="G34" s="207">
        <v>0</v>
      </c>
    </row>
    <row r="35" spans="1:7" ht="16.5" customHeight="1">
      <c r="A35" s="294"/>
      <c r="B35" s="289" t="s">
        <v>153</v>
      </c>
      <c r="C35" s="289"/>
      <c r="D35" s="210">
        <v>5</v>
      </c>
      <c r="E35" s="210">
        <v>9850</v>
      </c>
      <c r="F35" s="19">
        <v>5</v>
      </c>
      <c r="G35" s="207">
        <v>123.502538071066</v>
      </c>
    </row>
    <row r="36" spans="1:7" ht="16.5" customHeight="1">
      <c r="A36" s="294"/>
      <c r="B36" s="325" t="s">
        <v>154</v>
      </c>
      <c r="C36" s="325"/>
      <c r="D36" s="210">
        <v>1</v>
      </c>
      <c r="E36" s="210">
        <v>3300</v>
      </c>
      <c r="F36" s="19">
        <v>1</v>
      </c>
      <c r="G36" s="207">
        <v>89.39393939393939</v>
      </c>
    </row>
    <row r="37" spans="1:7" ht="16.5" customHeight="1">
      <c r="A37" s="294"/>
      <c r="B37" s="325" t="s">
        <v>155</v>
      </c>
      <c r="C37" s="325"/>
      <c r="D37" s="210">
        <v>2</v>
      </c>
      <c r="E37" s="210">
        <v>3100</v>
      </c>
      <c r="F37" s="19">
        <v>2</v>
      </c>
      <c r="G37" s="207">
        <v>116.12903225806453</v>
      </c>
    </row>
    <row r="38" spans="1:7" ht="16.5" customHeight="1">
      <c r="A38" s="294"/>
      <c r="B38" s="325" t="s">
        <v>184</v>
      </c>
      <c r="C38" s="325"/>
      <c r="D38" s="210">
        <v>3</v>
      </c>
      <c r="E38" s="210">
        <v>14400</v>
      </c>
      <c r="F38" s="19">
        <v>3</v>
      </c>
      <c r="G38" s="207">
        <v>79.45833333333333</v>
      </c>
    </row>
    <row r="39" spans="1:7" ht="16.5" customHeight="1">
      <c r="A39" s="295"/>
      <c r="B39" s="289" t="s">
        <v>185</v>
      </c>
      <c r="C39" s="289"/>
      <c r="D39" s="210">
        <v>3</v>
      </c>
      <c r="E39" s="210">
        <v>4000</v>
      </c>
      <c r="F39" s="19">
        <v>2</v>
      </c>
      <c r="G39" s="207">
        <v>203.075</v>
      </c>
    </row>
    <row r="40" spans="1:7" s="202" customFormat="1" ht="18" customHeight="1">
      <c r="A40" s="288" t="s">
        <v>186</v>
      </c>
      <c r="B40" s="290" t="s">
        <v>187</v>
      </c>
      <c r="C40" s="290"/>
      <c r="D40" s="210">
        <v>12</v>
      </c>
      <c r="E40" s="210">
        <v>207000</v>
      </c>
      <c r="F40" s="19">
        <v>1</v>
      </c>
      <c r="G40" s="207">
        <v>0.9903381642512078</v>
      </c>
    </row>
    <row r="41" spans="1:7" s="202" customFormat="1" ht="18" customHeight="1">
      <c r="A41" s="288"/>
      <c r="B41" s="290" t="s">
        <v>159</v>
      </c>
      <c r="C41" s="290"/>
      <c r="D41" s="210">
        <v>4</v>
      </c>
      <c r="E41" s="210">
        <v>17544</v>
      </c>
      <c r="F41" s="19">
        <v>4</v>
      </c>
      <c r="G41" s="207">
        <v>113.98768809849523</v>
      </c>
    </row>
    <row r="42" ht="14.25">
      <c r="G42" s="212"/>
    </row>
    <row r="43" ht="14.25">
      <c r="G43" s="212"/>
    </row>
    <row r="44" ht="14.25">
      <c r="G44" s="212"/>
    </row>
    <row r="45" ht="14.25">
      <c r="G45" s="212"/>
    </row>
    <row r="46" ht="14.25">
      <c r="G46" s="212"/>
    </row>
    <row r="47" ht="14.25">
      <c r="G47" s="212"/>
    </row>
    <row r="48" ht="14.25">
      <c r="G48" s="212"/>
    </row>
    <row r="49" ht="14.25">
      <c r="G49" s="212"/>
    </row>
    <row r="50" ht="14.25">
      <c r="G50" s="212"/>
    </row>
    <row r="51" ht="14.25">
      <c r="G51" s="212"/>
    </row>
    <row r="52" ht="14.25">
      <c r="G52" s="212"/>
    </row>
  </sheetData>
  <sheetProtection/>
  <mergeCells count="36">
    <mergeCell ref="A1:G1"/>
    <mergeCell ref="A2:F2"/>
    <mergeCell ref="A3:C3"/>
    <mergeCell ref="A4:C4"/>
    <mergeCell ref="B5:C5"/>
    <mergeCell ref="B15:C15"/>
    <mergeCell ref="B16:C16"/>
    <mergeCell ref="B17:C17"/>
    <mergeCell ref="B6:B8"/>
    <mergeCell ref="B9:B11"/>
    <mergeCell ref="B12:B14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A40:A41"/>
    <mergeCell ref="B38:C38"/>
    <mergeCell ref="B39:C39"/>
    <mergeCell ref="B40:C40"/>
    <mergeCell ref="B41:C41"/>
    <mergeCell ref="B18:B21"/>
    <mergeCell ref="A5:A24"/>
    <mergeCell ref="A25:A32"/>
    <mergeCell ref="A33:A39"/>
    <mergeCell ref="B34:C34"/>
    <mergeCell ref="B35:C35"/>
    <mergeCell ref="B36:C36"/>
    <mergeCell ref="B37:C37"/>
    <mergeCell ref="B30:C30"/>
    <mergeCell ref="B31:C31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2">
      <selection activeCell="A53" sqref="A53:IV53"/>
    </sheetView>
  </sheetViews>
  <sheetFormatPr defaultColWidth="9.00390625" defaultRowHeight="14.25"/>
  <cols>
    <col min="1" max="1" width="14.375" style="181" customWidth="1"/>
    <col min="2" max="3" width="13.125" style="182" customWidth="1"/>
    <col min="4" max="4" width="9.00390625" style="182" customWidth="1"/>
    <col min="5" max="5" width="14.125" style="183" customWidth="1"/>
    <col min="6" max="6" width="9.00390625" style="182" customWidth="1"/>
    <col min="7" max="7" width="9.25390625" style="182" bestFit="1" customWidth="1"/>
    <col min="8" max="8" width="9.00390625" style="182" customWidth="1"/>
    <col min="9" max="9" width="11.125" style="182" bestFit="1" customWidth="1"/>
    <col min="10" max="16384" width="9.00390625" style="182" customWidth="1"/>
  </cols>
  <sheetData>
    <row r="1" spans="1:5" ht="20.25">
      <c r="A1" s="280" t="s">
        <v>188</v>
      </c>
      <c r="B1" s="280"/>
      <c r="C1" s="280"/>
      <c r="D1" s="280"/>
      <c r="E1" s="281"/>
    </row>
    <row r="2" spans="2:5" ht="14.25">
      <c r="B2" s="282" t="s">
        <v>189</v>
      </c>
      <c r="C2" s="282"/>
      <c r="D2" s="282"/>
      <c r="E2" s="184" t="s">
        <v>190</v>
      </c>
    </row>
    <row r="3" spans="1:5" ht="24">
      <c r="A3" s="185" t="s">
        <v>165</v>
      </c>
      <c r="B3" s="186" t="s">
        <v>191</v>
      </c>
      <c r="C3" s="186" t="s">
        <v>192</v>
      </c>
      <c r="D3" s="186" t="s">
        <v>193</v>
      </c>
      <c r="E3" s="187" t="s">
        <v>194</v>
      </c>
    </row>
    <row r="4" spans="1:5" s="180" customFormat="1" ht="14.25" customHeight="1">
      <c r="A4" s="188" t="s">
        <v>125</v>
      </c>
      <c r="B4" s="189">
        <v>225</v>
      </c>
      <c r="C4" s="189">
        <v>192</v>
      </c>
      <c r="D4" s="189">
        <v>2767405</v>
      </c>
      <c r="E4" s="190">
        <v>54.9330509990406</v>
      </c>
    </row>
    <row r="5" spans="1:5" s="180" customFormat="1" ht="14.25" customHeight="1">
      <c r="A5" s="191" t="s">
        <v>195</v>
      </c>
      <c r="B5" s="192">
        <v>3</v>
      </c>
      <c r="C5" s="192">
        <v>3</v>
      </c>
      <c r="D5" s="193">
        <v>140000</v>
      </c>
      <c r="E5" s="190">
        <v>112.891428571429</v>
      </c>
    </row>
    <row r="6" spans="1:5" s="180" customFormat="1" ht="14.25" customHeight="1">
      <c r="A6" s="191" t="s">
        <v>196</v>
      </c>
      <c r="B6" s="192">
        <v>6</v>
      </c>
      <c r="C6" s="192">
        <v>6</v>
      </c>
      <c r="D6" s="193">
        <v>107200</v>
      </c>
      <c r="E6" s="190">
        <v>95.0513059701493</v>
      </c>
    </row>
    <row r="7" spans="1:5" s="180" customFormat="1" ht="14.25" customHeight="1">
      <c r="A7" s="191" t="s">
        <v>197</v>
      </c>
      <c r="B7" s="192">
        <v>4</v>
      </c>
      <c r="C7" s="192">
        <v>4</v>
      </c>
      <c r="D7" s="193">
        <v>80500</v>
      </c>
      <c r="E7" s="190">
        <v>58.9639751552795</v>
      </c>
    </row>
    <row r="8" spans="1:5" s="180" customFormat="1" ht="14.25" customHeight="1">
      <c r="A8" s="191" t="s">
        <v>198</v>
      </c>
      <c r="B8" s="192">
        <v>5</v>
      </c>
      <c r="C8" s="192">
        <v>5</v>
      </c>
      <c r="D8" s="193">
        <v>72500</v>
      </c>
      <c r="E8" s="190">
        <v>60.3186206896552</v>
      </c>
    </row>
    <row r="9" spans="1:5" s="180" customFormat="1" ht="14.25" customHeight="1">
      <c r="A9" s="191" t="s">
        <v>199</v>
      </c>
      <c r="B9" s="192">
        <v>10</v>
      </c>
      <c r="C9" s="192">
        <v>10</v>
      </c>
      <c r="D9" s="193">
        <v>98700</v>
      </c>
      <c r="E9" s="190">
        <v>39.5035460992908</v>
      </c>
    </row>
    <row r="10" spans="1:5" s="180" customFormat="1" ht="14.25" customHeight="1">
      <c r="A10" s="191" t="s">
        <v>200</v>
      </c>
      <c r="B10" s="192">
        <v>8</v>
      </c>
      <c r="C10" s="192">
        <v>8</v>
      </c>
      <c r="D10" s="193">
        <v>58500</v>
      </c>
      <c r="E10" s="190">
        <v>47.9504273504274</v>
      </c>
    </row>
    <row r="11" spans="1:5" s="180" customFormat="1" ht="14.25" customHeight="1">
      <c r="A11" s="191" t="s">
        <v>201</v>
      </c>
      <c r="B11" s="192">
        <v>6</v>
      </c>
      <c r="C11" s="192">
        <v>6</v>
      </c>
      <c r="D11" s="193">
        <v>58900</v>
      </c>
      <c r="E11" s="190">
        <v>29.358234295416</v>
      </c>
    </row>
    <row r="12" spans="1:5" s="180" customFormat="1" ht="14.25" customHeight="1">
      <c r="A12" s="191" t="s">
        <v>202</v>
      </c>
      <c r="B12" s="192">
        <v>10</v>
      </c>
      <c r="C12" s="192">
        <v>10</v>
      </c>
      <c r="D12" s="193">
        <v>152000</v>
      </c>
      <c r="E12" s="190">
        <v>108.663157894737</v>
      </c>
    </row>
    <row r="13" spans="1:5" s="180" customFormat="1" ht="14.25" customHeight="1">
      <c r="A13" s="191" t="s">
        <v>203</v>
      </c>
      <c r="B13" s="192">
        <v>12</v>
      </c>
      <c r="C13" s="192">
        <v>11</v>
      </c>
      <c r="D13" s="193">
        <v>216500</v>
      </c>
      <c r="E13" s="190">
        <v>45.9030023094688</v>
      </c>
    </row>
    <row r="14" spans="1:5" s="180" customFormat="1" ht="14.25" customHeight="1">
      <c r="A14" s="191" t="s">
        <v>204</v>
      </c>
      <c r="B14" s="192">
        <v>21</v>
      </c>
      <c r="C14" s="192">
        <v>14</v>
      </c>
      <c r="D14" s="193">
        <v>368000</v>
      </c>
      <c r="E14" s="190">
        <v>44.3258152173913</v>
      </c>
    </row>
    <row r="15" spans="1:5" s="180" customFormat="1" ht="14.25" customHeight="1">
      <c r="A15" s="191" t="s">
        <v>205</v>
      </c>
      <c r="B15" s="192">
        <v>8</v>
      </c>
      <c r="C15" s="192">
        <v>6</v>
      </c>
      <c r="D15" s="193">
        <v>222000</v>
      </c>
      <c r="E15" s="190">
        <v>24.4288288288288</v>
      </c>
    </row>
    <row r="16" spans="1:5" s="180" customFormat="1" ht="14.25" customHeight="1">
      <c r="A16" s="191" t="s">
        <v>206</v>
      </c>
      <c r="B16" s="192">
        <v>5</v>
      </c>
      <c r="C16" s="192">
        <v>5</v>
      </c>
      <c r="D16" s="193">
        <v>36000</v>
      </c>
      <c r="E16" s="190">
        <v>97.5694444444444</v>
      </c>
    </row>
    <row r="17" spans="1:10" s="180" customFormat="1" ht="14.25" customHeight="1">
      <c r="A17" s="191" t="s">
        <v>207</v>
      </c>
      <c r="B17" s="192">
        <v>10</v>
      </c>
      <c r="C17" s="192">
        <v>7</v>
      </c>
      <c r="D17" s="193">
        <v>44400</v>
      </c>
      <c r="E17" s="190">
        <v>54.4572072072072</v>
      </c>
      <c r="J17" s="180" t="s">
        <v>208</v>
      </c>
    </row>
    <row r="18" spans="1:5" s="180" customFormat="1" ht="14.25" customHeight="1">
      <c r="A18" s="191" t="s">
        <v>209</v>
      </c>
      <c r="B18" s="192">
        <v>5</v>
      </c>
      <c r="C18" s="192">
        <v>4</v>
      </c>
      <c r="D18" s="193">
        <v>50500</v>
      </c>
      <c r="E18" s="190">
        <v>27.5326732673267</v>
      </c>
    </row>
    <row r="19" spans="1:5" s="180" customFormat="1" ht="14.25" customHeight="1">
      <c r="A19" s="191" t="s">
        <v>210</v>
      </c>
      <c r="B19" s="192">
        <v>10</v>
      </c>
      <c r="C19" s="192">
        <v>9</v>
      </c>
      <c r="D19" s="193">
        <v>43000</v>
      </c>
      <c r="E19" s="190">
        <v>49.4511627906977</v>
      </c>
    </row>
    <row r="20" spans="1:5" s="180" customFormat="1" ht="14.25" customHeight="1">
      <c r="A20" s="191" t="s">
        <v>211</v>
      </c>
      <c r="B20" s="192">
        <v>4</v>
      </c>
      <c r="C20" s="192">
        <v>4</v>
      </c>
      <c r="D20" s="193">
        <v>40800</v>
      </c>
      <c r="E20" s="190">
        <v>103.098039215686</v>
      </c>
    </row>
    <row r="21" spans="1:5" s="180" customFormat="1" ht="14.25" customHeight="1">
      <c r="A21" s="191" t="s">
        <v>212</v>
      </c>
      <c r="B21" s="194">
        <v>7</v>
      </c>
      <c r="C21" s="192">
        <v>7</v>
      </c>
      <c r="D21" s="193">
        <v>37800</v>
      </c>
      <c r="E21" s="190">
        <v>55.515873015873</v>
      </c>
    </row>
    <row r="22" spans="1:5" s="180" customFormat="1" ht="14.25" customHeight="1">
      <c r="A22" s="191" t="s">
        <v>213</v>
      </c>
      <c r="B22" s="194">
        <v>9</v>
      </c>
      <c r="C22" s="192">
        <v>7</v>
      </c>
      <c r="D22" s="193">
        <v>89700</v>
      </c>
      <c r="E22" s="190">
        <v>45.7748049052397</v>
      </c>
    </row>
    <row r="23" spans="1:5" s="180" customFormat="1" ht="14.25" customHeight="1">
      <c r="A23" s="191" t="s">
        <v>214</v>
      </c>
      <c r="B23" s="194">
        <v>2</v>
      </c>
      <c r="C23" s="192">
        <v>2</v>
      </c>
      <c r="D23" s="193">
        <v>5000</v>
      </c>
      <c r="E23" s="190">
        <v>133.66</v>
      </c>
    </row>
    <row r="24" spans="1:5" s="180" customFormat="1" ht="14.25" customHeight="1">
      <c r="A24" s="191" t="s">
        <v>215</v>
      </c>
      <c r="B24" s="194">
        <v>6</v>
      </c>
      <c r="C24" s="192">
        <v>6</v>
      </c>
      <c r="D24" s="193">
        <v>28600</v>
      </c>
      <c r="E24" s="190">
        <v>90.0174825174825</v>
      </c>
    </row>
    <row r="25" spans="1:5" s="180" customFormat="1" ht="14.25" customHeight="1">
      <c r="A25" s="191" t="s">
        <v>216</v>
      </c>
      <c r="B25" s="194">
        <v>4</v>
      </c>
      <c r="C25" s="192">
        <v>4</v>
      </c>
      <c r="D25" s="193">
        <v>14600</v>
      </c>
      <c r="E25" s="190">
        <v>52.4931506849315</v>
      </c>
    </row>
    <row r="26" spans="1:5" s="180" customFormat="1" ht="14.25" customHeight="1">
      <c r="A26" s="191" t="s">
        <v>217</v>
      </c>
      <c r="B26" s="194">
        <v>5</v>
      </c>
      <c r="C26" s="192">
        <v>5</v>
      </c>
      <c r="D26" s="193">
        <v>15300</v>
      </c>
      <c r="E26" s="190">
        <v>126.326797385621</v>
      </c>
    </row>
    <row r="27" spans="1:5" s="180" customFormat="1" ht="14.25" customHeight="1">
      <c r="A27" s="191" t="s">
        <v>218</v>
      </c>
      <c r="B27" s="194">
        <v>4</v>
      </c>
      <c r="C27" s="192">
        <v>2</v>
      </c>
      <c r="D27" s="193">
        <v>19000</v>
      </c>
      <c r="E27" s="190">
        <v>104.421052631579</v>
      </c>
    </row>
    <row r="28" spans="1:5" s="180" customFormat="1" ht="14.25" customHeight="1">
      <c r="A28" s="191" t="s">
        <v>219</v>
      </c>
      <c r="B28" s="194">
        <v>5</v>
      </c>
      <c r="C28" s="192">
        <v>5</v>
      </c>
      <c r="D28" s="193">
        <v>18000</v>
      </c>
      <c r="E28" s="190">
        <v>79.5277777777778</v>
      </c>
    </row>
    <row r="29" spans="1:5" s="180" customFormat="1" ht="14.25" customHeight="1">
      <c r="A29" s="191" t="s">
        <v>220</v>
      </c>
      <c r="B29" s="194">
        <v>5</v>
      </c>
      <c r="C29" s="192">
        <v>5</v>
      </c>
      <c r="D29" s="193">
        <v>17000</v>
      </c>
      <c r="E29" s="190">
        <v>116.352941176471</v>
      </c>
    </row>
    <row r="30" spans="1:5" s="180" customFormat="1" ht="14.25" customHeight="1">
      <c r="A30" s="191" t="s">
        <v>221</v>
      </c>
      <c r="B30" s="194">
        <v>4</v>
      </c>
      <c r="C30" s="192">
        <v>3</v>
      </c>
      <c r="D30" s="193">
        <v>17500</v>
      </c>
      <c r="E30" s="190">
        <v>49.8971428571429</v>
      </c>
    </row>
    <row r="31" spans="1:5" s="180" customFormat="1" ht="14.25" customHeight="1">
      <c r="A31" s="191" t="s">
        <v>222</v>
      </c>
      <c r="B31" s="195">
        <v>1</v>
      </c>
      <c r="C31" s="192">
        <v>1</v>
      </c>
      <c r="D31" s="196">
        <v>2000</v>
      </c>
      <c r="E31" s="190">
        <v>108.95</v>
      </c>
    </row>
    <row r="32" spans="1:5" s="180" customFormat="1" ht="14.25" customHeight="1">
      <c r="A32" s="191" t="s">
        <v>223</v>
      </c>
      <c r="B32" s="194">
        <v>2</v>
      </c>
      <c r="C32" s="192">
        <v>2</v>
      </c>
      <c r="D32" s="193">
        <v>18000</v>
      </c>
      <c r="E32" s="190">
        <v>88.1666666666667</v>
      </c>
    </row>
    <row r="33" spans="1:5" s="180" customFormat="1" ht="14.25" customHeight="1">
      <c r="A33" s="191" t="s">
        <v>224</v>
      </c>
      <c r="B33" s="105">
        <v>1</v>
      </c>
      <c r="C33" s="192">
        <v>1</v>
      </c>
      <c r="D33" s="194">
        <v>2500</v>
      </c>
      <c r="E33" s="190">
        <v>153.2</v>
      </c>
    </row>
    <row r="34" spans="1:5" s="180" customFormat="1" ht="14.25" customHeight="1">
      <c r="A34" s="191" t="s">
        <v>225</v>
      </c>
      <c r="B34" s="105">
        <v>1</v>
      </c>
      <c r="C34" s="192">
        <v>1</v>
      </c>
      <c r="D34" s="194">
        <v>6000</v>
      </c>
      <c r="E34" s="190">
        <v>87.7166666666667</v>
      </c>
    </row>
    <row r="35" spans="1:5" s="180" customFormat="1" ht="14.25" customHeight="1">
      <c r="A35" s="191" t="s">
        <v>226</v>
      </c>
      <c r="B35" s="105">
        <v>5</v>
      </c>
      <c r="C35" s="192">
        <v>4</v>
      </c>
      <c r="D35" s="194">
        <v>27200</v>
      </c>
      <c r="E35" s="190">
        <v>80.4816176470588</v>
      </c>
    </row>
    <row r="36" spans="1:5" s="180" customFormat="1" ht="14.25" customHeight="1">
      <c r="A36" s="191" t="s">
        <v>227</v>
      </c>
      <c r="B36" s="105">
        <v>1</v>
      </c>
      <c r="C36" s="192">
        <v>0</v>
      </c>
      <c r="D36" s="194">
        <v>50000</v>
      </c>
      <c r="E36" s="190">
        <v>0</v>
      </c>
    </row>
    <row r="37" spans="1:5" s="180" customFormat="1" ht="14.25" customHeight="1">
      <c r="A37" s="191" t="s">
        <v>228</v>
      </c>
      <c r="B37" s="105">
        <v>8</v>
      </c>
      <c r="C37" s="192">
        <v>6</v>
      </c>
      <c r="D37" s="194">
        <v>43705</v>
      </c>
      <c r="E37" s="190">
        <v>75.2797162796019</v>
      </c>
    </row>
    <row r="38" spans="1:5" s="180" customFormat="1" ht="14.25" customHeight="1">
      <c r="A38" s="191" t="s">
        <v>229</v>
      </c>
      <c r="B38" s="105">
        <v>1</v>
      </c>
      <c r="C38" s="192">
        <v>1</v>
      </c>
      <c r="D38" s="194">
        <v>3000</v>
      </c>
      <c r="E38" s="190">
        <v>20</v>
      </c>
    </row>
    <row r="39" spans="1:5" s="180" customFormat="1" ht="14.25" customHeight="1">
      <c r="A39" s="191" t="s">
        <v>230</v>
      </c>
      <c r="B39" s="105">
        <v>1</v>
      </c>
      <c r="C39" s="192">
        <v>1</v>
      </c>
      <c r="D39" s="194">
        <v>20000</v>
      </c>
      <c r="E39" s="190">
        <v>77.825</v>
      </c>
    </row>
    <row r="40" spans="1:5" s="180" customFormat="1" ht="14.25" customHeight="1">
      <c r="A40" s="191" t="s">
        <v>231</v>
      </c>
      <c r="B40" s="105">
        <v>2</v>
      </c>
      <c r="C40" s="192">
        <v>1</v>
      </c>
      <c r="D40" s="194">
        <v>33000</v>
      </c>
      <c r="E40" s="190">
        <v>30.4545454545455</v>
      </c>
    </row>
    <row r="41" spans="1:5" s="180" customFormat="1" ht="14.25" customHeight="1">
      <c r="A41" s="191" t="s">
        <v>232</v>
      </c>
      <c r="B41" s="105">
        <v>1</v>
      </c>
      <c r="C41" s="192">
        <v>1</v>
      </c>
      <c r="D41" s="194">
        <v>7000</v>
      </c>
      <c r="E41" s="190">
        <v>80.6571428571429</v>
      </c>
    </row>
    <row r="42" spans="1:5" s="180" customFormat="1" ht="14.25" customHeight="1">
      <c r="A42" s="191" t="s">
        <v>233</v>
      </c>
      <c r="B42" s="105">
        <v>1</v>
      </c>
      <c r="C42" s="192">
        <v>1</v>
      </c>
      <c r="D42" s="194">
        <v>7500</v>
      </c>
      <c r="E42" s="190">
        <v>42.7866666666667</v>
      </c>
    </row>
    <row r="43" spans="1:5" s="180" customFormat="1" ht="14.25" customHeight="1">
      <c r="A43" s="191" t="s">
        <v>234</v>
      </c>
      <c r="B43" s="105">
        <v>1</v>
      </c>
      <c r="C43" s="192">
        <v>0</v>
      </c>
      <c r="D43" s="194">
        <v>30000</v>
      </c>
      <c r="E43" s="190">
        <v>0</v>
      </c>
    </row>
    <row r="44" spans="1:5" s="180" customFormat="1" ht="14.25" customHeight="1">
      <c r="A44" s="191" t="s">
        <v>235</v>
      </c>
      <c r="B44" s="105">
        <v>1</v>
      </c>
      <c r="C44" s="192">
        <v>1</v>
      </c>
      <c r="D44" s="194">
        <v>1000</v>
      </c>
      <c r="E44" s="190">
        <v>54.8</v>
      </c>
    </row>
    <row r="45" spans="1:5" s="180" customFormat="1" ht="14.25" customHeight="1">
      <c r="A45" s="191" t="s">
        <v>236</v>
      </c>
      <c r="B45" s="105">
        <v>1</v>
      </c>
      <c r="C45" s="192">
        <v>0</v>
      </c>
      <c r="D45" s="194">
        <v>3000</v>
      </c>
      <c r="E45" s="190">
        <v>0</v>
      </c>
    </row>
    <row r="46" spans="1:5" s="180" customFormat="1" ht="14.25" customHeight="1">
      <c r="A46" s="191" t="s">
        <v>237</v>
      </c>
      <c r="B46" s="105">
        <v>2</v>
      </c>
      <c r="C46" s="192">
        <v>2</v>
      </c>
      <c r="D46" s="194">
        <v>13000</v>
      </c>
      <c r="E46" s="190">
        <v>78.0692307692308</v>
      </c>
    </row>
    <row r="47" spans="1:5" s="180" customFormat="1" ht="14.25" customHeight="1">
      <c r="A47" s="191" t="s">
        <v>238</v>
      </c>
      <c r="B47" s="105">
        <v>1</v>
      </c>
      <c r="C47" s="192">
        <v>0</v>
      </c>
      <c r="D47" s="194">
        <v>21000</v>
      </c>
      <c r="E47" s="190">
        <v>0</v>
      </c>
    </row>
    <row r="48" spans="1:5" s="180" customFormat="1" ht="14.25" customHeight="1">
      <c r="A48" s="191" t="s">
        <v>239</v>
      </c>
      <c r="B48" s="105">
        <v>3</v>
      </c>
      <c r="C48" s="192">
        <v>2</v>
      </c>
      <c r="D48" s="194">
        <v>70000</v>
      </c>
      <c r="E48" s="190">
        <v>63.9571428571429</v>
      </c>
    </row>
    <row r="49" spans="1:5" s="180" customFormat="1" ht="14.25" customHeight="1">
      <c r="A49" s="191" t="s">
        <v>240</v>
      </c>
      <c r="B49" s="105">
        <v>3</v>
      </c>
      <c r="C49" s="192">
        <v>3</v>
      </c>
      <c r="D49" s="194">
        <v>28500</v>
      </c>
      <c r="E49" s="190">
        <v>149.028070175439</v>
      </c>
    </row>
    <row r="50" spans="1:5" s="180" customFormat="1" ht="14.25" customHeight="1">
      <c r="A50" s="191" t="s">
        <v>241</v>
      </c>
      <c r="B50" s="105">
        <v>2</v>
      </c>
      <c r="C50" s="192">
        <v>2</v>
      </c>
      <c r="D50" s="194">
        <v>25000</v>
      </c>
      <c r="E50" s="190">
        <v>89.468</v>
      </c>
    </row>
    <row r="51" spans="1:5" s="180" customFormat="1" ht="14.25" customHeight="1">
      <c r="A51" s="191" t="s">
        <v>242</v>
      </c>
      <c r="B51" s="105">
        <v>4</v>
      </c>
      <c r="C51" s="192">
        <v>1</v>
      </c>
      <c r="D51" s="194">
        <v>89000</v>
      </c>
      <c r="E51" s="190">
        <v>22.9101123595506</v>
      </c>
    </row>
    <row r="52" spans="1:5" s="180" customFormat="1" ht="14.25" customHeight="1">
      <c r="A52" s="197" t="s">
        <v>243</v>
      </c>
      <c r="B52" s="105">
        <v>1</v>
      </c>
      <c r="C52" s="192">
        <v>1</v>
      </c>
      <c r="D52" s="194">
        <v>15000</v>
      </c>
      <c r="E52" s="190">
        <v>49.6866666666667</v>
      </c>
    </row>
    <row r="53" spans="1:5" s="180" customFormat="1" ht="21.75" customHeight="1">
      <c r="A53" s="191" t="s">
        <v>244</v>
      </c>
      <c r="B53" s="105">
        <v>2</v>
      </c>
      <c r="C53" s="198">
        <v>2</v>
      </c>
      <c r="D53" s="194">
        <v>190000</v>
      </c>
      <c r="E53" s="190">
        <v>7.45526315789474</v>
      </c>
    </row>
    <row r="54" spans="1:5" ht="14.25">
      <c r="A54" s="191" t="s">
        <v>245</v>
      </c>
      <c r="B54" s="199">
        <v>1</v>
      </c>
      <c r="C54" s="192">
        <v>0</v>
      </c>
      <c r="D54" s="200">
        <v>10000</v>
      </c>
      <c r="E54" s="190">
        <v>28.61</v>
      </c>
    </row>
  </sheetData>
  <sheetProtection/>
  <mergeCells count="2">
    <mergeCell ref="A1:E1"/>
    <mergeCell ref="B2:D2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A33" sqref="A33:IV33"/>
    </sheetView>
  </sheetViews>
  <sheetFormatPr defaultColWidth="9.00390625" defaultRowHeight="14.25"/>
  <cols>
    <col min="1" max="1" width="8.125" style="75" customWidth="1"/>
    <col min="2" max="2" width="14.625" style="75" customWidth="1"/>
    <col min="3" max="3" width="12.50390625" style="173" customWidth="1"/>
    <col min="4" max="4" width="15.00390625" style="173" customWidth="1"/>
    <col min="5" max="5" width="14.375" style="173" customWidth="1"/>
    <col min="6" max="6" width="11.375" style="173" customWidth="1"/>
    <col min="7" max="16384" width="9.00390625" style="75" customWidth="1"/>
  </cols>
  <sheetData>
    <row r="1" spans="1:6" ht="30.75" customHeight="1">
      <c r="A1" s="333" t="s">
        <v>246</v>
      </c>
      <c r="B1" s="333"/>
      <c r="C1" s="333"/>
      <c r="D1" s="333"/>
      <c r="E1" s="333"/>
      <c r="F1" s="333"/>
    </row>
    <row r="2" spans="3:6" ht="14.25">
      <c r="C2" s="334" t="s">
        <v>247</v>
      </c>
      <c r="D2" s="334"/>
      <c r="E2" s="335" t="s">
        <v>190</v>
      </c>
      <c r="F2" s="335"/>
    </row>
    <row r="3" spans="1:6" s="171" customFormat="1" ht="31.5" customHeight="1">
      <c r="A3" s="336" t="s">
        <v>119</v>
      </c>
      <c r="B3" s="337"/>
      <c r="C3" s="120" t="s">
        <v>248</v>
      </c>
      <c r="D3" s="120" t="s">
        <v>249</v>
      </c>
      <c r="E3" s="120" t="s">
        <v>250</v>
      </c>
      <c r="F3" s="174" t="s">
        <v>251</v>
      </c>
    </row>
    <row r="4" spans="1:6" s="172" customFormat="1" ht="24" customHeight="1">
      <c r="A4" s="327" t="s">
        <v>125</v>
      </c>
      <c r="B4" s="328"/>
      <c r="C4" s="175">
        <v>803</v>
      </c>
      <c r="D4" s="105"/>
      <c r="E4" s="176">
        <v>23667392.348281346</v>
      </c>
      <c r="F4" s="177"/>
    </row>
    <row r="5" spans="1:6" ht="18" customHeight="1">
      <c r="A5" s="329" t="s">
        <v>126</v>
      </c>
      <c r="B5" s="96" t="s">
        <v>127</v>
      </c>
      <c r="C5" s="175">
        <v>33</v>
      </c>
      <c r="D5" s="105">
        <v>1300000</v>
      </c>
      <c r="E5" s="176">
        <v>1341948.612</v>
      </c>
      <c r="F5" s="179">
        <v>103.2268163076923</v>
      </c>
    </row>
    <row r="6" spans="1:6" ht="18" customHeight="1">
      <c r="A6" s="329"/>
      <c r="B6" s="96" t="s">
        <v>128</v>
      </c>
      <c r="C6" s="175">
        <v>28</v>
      </c>
      <c r="D6" s="105">
        <v>1000000</v>
      </c>
      <c r="E6" s="176">
        <v>752875.245</v>
      </c>
      <c r="F6" s="179">
        <v>75.2875245</v>
      </c>
    </row>
    <row r="7" spans="1:6" ht="18" customHeight="1">
      <c r="A7" s="329"/>
      <c r="B7" s="96" t="s">
        <v>129</v>
      </c>
      <c r="C7" s="175">
        <v>32</v>
      </c>
      <c r="D7" s="105">
        <v>2480000</v>
      </c>
      <c r="E7" s="176">
        <v>2538634.6177604487</v>
      </c>
      <c r="F7" s="179">
        <v>102.3642991032439</v>
      </c>
    </row>
    <row r="8" spans="1:6" ht="18" customHeight="1">
      <c r="A8" s="329"/>
      <c r="B8" s="96" t="s">
        <v>130</v>
      </c>
      <c r="C8" s="175">
        <v>47</v>
      </c>
      <c r="D8" s="105">
        <v>1950000</v>
      </c>
      <c r="E8" s="176">
        <v>1994400.0467604487</v>
      </c>
      <c r="F8" s="179">
        <v>102.2769254748948</v>
      </c>
    </row>
    <row r="9" spans="1:6" ht="18" customHeight="1">
      <c r="A9" s="329"/>
      <c r="B9" s="96" t="s">
        <v>131</v>
      </c>
      <c r="C9" s="175">
        <v>35</v>
      </c>
      <c r="D9" s="105">
        <v>2060000</v>
      </c>
      <c r="E9" s="176">
        <v>2167142.554760449</v>
      </c>
      <c r="F9" s="179">
        <v>105.20109489128393</v>
      </c>
    </row>
    <row r="10" spans="1:6" ht="18" customHeight="1">
      <c r="A10" s="329"/>
      <c r="B10" s="96" t="s">
        <v>132</v>
      </c>
      <c r="C10" s="175">
        <v>24</v>
      </c>
      <c r="D10" s="105">
        <v>1108000</v>
      </c>
      <c r="E10" s="176">
        <v>1193497.185</v>
      </c>
      <c r="F10" s="179">
        <v>107.71635243682312</v>
      </c>
    </row>
    <row r="11" spans="1:6" ht="18" customHeight="1">
      <c r="A11" s="329"/>
      <c r="B11" s="96" t="s">
        <v>133</v>
      </c>
      <c r="C11" s="175">
        <v>34</v>
      </c>
      <c r="D11" s="105">
        <v>1120000</v>
      </c>
      <c r="E11" s="176">
        <v>1120279.5</v>
      </c>
      <c r="F11" s="179">
        <v>100.02495535714286</v>
      </c>
    </row>
    <row r="12" spans="1:6" ht="18" customHeight="1">
      <c r="A12" s="329"/>
      <c r="B12" s="96" t="s">
        <v>134</v>
      </c>
      <c r="C12" s="175">
        <v>53</v>
      </c>
      <c r="D12" s="105">
        <v>1045000</v>
      </c>
      <c r="E12" s="176">
        <v>1053290.1</v>
      </c>
      <c r="F12" s="179">
        <v>100.7933110047847</v>
      </c>
    </row>
    <row r="13" spans="1:6" ht="18" customHeight="1">
      <c r="A13" s="329"/>
      <c r="B13" s="96" t="s">
        <v>135</v>
      </c>
      <c r="C13" s="175">
        <v>107</v>
      </c>
      <c r="D13" s="105">
        <v>2250000</v>
      </c>
      <c r="E13" s="176">
        <v>2259392.202</v>
      </c>
      <c r="F13" s="179">
        <v>100.4174312</v>
      </c>
    </row>
    <row r="14" spans="1:6" ht="18" customHeight="1">
      <c r="A14" s="329"/>
      <c r="B14" s="96" t="s">
        <v>136</v>
      </c>
      <c r="C14" s="175">
        <v>143</v>
      </c>
      <c r="D14" s="105">
        <v>2650000</v>
      </c>
      <c r="E14" s="176">
        <v>2661204.021</v>
      </c>
      <c r="F14" s="179">
        <v>100.42279324528303</v>
      </c>
    </row>
    <row r="15" spans="1:6" ht="18" customHeight="1">
      <c r="A15" s="329"/>
      <c r="B15" s="96" t="s">
        <v>137</v>
      </c>
      <c r="C15" s="175">
        <v>116</v>
      </c>
      <c r="D15" s="105">
        <v>1550000</v>
      </c>
      <c r="E15" s="176">
        <v>1684697.321</v>
      </c>
      <c r="F15" s="179">
        <v>108.6901497419355</v>
      </c>
    </row>
    <row r="16" spans="1:6" ht="18" customHeight="1">
      <c r="A16" s="330" t="s">
        <v>138</v>
      </c>
      <c r="B16" s="96" t="s">
        <v>139</v>
      </c>
      <c r="C16" s="175">
        <v>22</v>
      </c>
      <c r="D16" s="105">
        <v>820000</v>
      </c>
      <c r="E16" s="176">
        <v>836521.2</v>
      </c>
      <c r="F16" s="179">
        <v>102.01478048780488</v>
      </c>
    </row>
    <row r="17" spans="1:6" ht="18" customHeight="1">
      <c r="A17" s="331"/>
      <c r="B17" s="96" t="s">
        <v>140</v>
      </c>
      <c r="C17" s="175">
        <v>23</v>
      </c>
      <c r="D17" s="105">
        <v>882000</v>
      </c>
      <c r="E17" s="176">
        <v>906647.8</v>
      </c>
      <c r="F17" s="179">
        <v>102.7945351473923</v>
      </c>
    </row>
    <row r="18" spans="1:6" ht="18" customHeight="1">
      <c r="A18" s="331"/>
      <c r="B18" s="96" t="s">
        <v>141</v>
      </c>
      <c r="C18" s="175">
        <v>18</v>
      </c>
      <c r="D18" s="105">
        <v>920000</v>
      </c>
      <c r="E18" s="176">
        <v>935435</v>
      </c>
      <c r="F18" s="179">
        <v>101.67771739130436</v>
      </c>
    </row>
    <row r="19" spans="1:6" ht="18" customHeight="1">
      <c r="A19" s="331"/>
      <c r="B19" s="96" t="s">
        <v>142</v>
      </c>
      <c r="C19" s="175">
        <v>8</v>
      </c>
      <c r="D19" s="105">
        <v>212000</v>
      </c>
      <c r="E19" s="176">
        <v>218257.29</v>
      </c>
      <c r="F19" s="179">
        <v>102.95155188679246</v>
      </c>
    </row>
    <row r="20" spans="1:6" ht="18" customHeight="1">
      <c r="A20" s="331"/>
      <c r="B20" s="96" t="s">
        <v>143</v>
      </c>
      <c r="C20" s="175">
        <v>10</v>
      </c>
      <c r="D20" s="105">
        <v>210000</v>
      </c>
      <c r="E20" s="176">
        <v>248094.9</v>
      </c>
      <c r="F20" s="179">
        <v>118.14042857142857</v>
      </c>
    </row>
    <row r="21" spans="1:6" ht="18" customHeight="1">
      <c r="A21" s="331"/>
      <c r="B21" s="96" t="s">
        <v>144</v>
      </c>
      <c r="C21" s="175">
        <v>37</v>
      </c>
      <c r="D21" s="105">
        <v>940000</v>
      </c>
      <c r="E21" s="176">
        <v>988988.1</v>
      </c>
      <c r="F21" s="179">
        <v>105.21149999999999</v>
      </c>
    </row>
    <row r="22" spans="1:6" ht="18" customHeight="1">
      <c r="A22" s="331"/>
      <c r="B22" s="96" t="s">
        <v>145</v>
      </c>
      <c r="C22" s="175">
        <v>16</v>
      </c>
      <c r="D22" s="105">
        <v>115000</v>
      </c>
      <c r="E22" s="176">
        <v>116974.896</v>
      </c>
      <c r="F22" s="179">
        <v>101.71730086956521</v>
      </c>
    </row>
    <row r="23" spans="1:6" ht="18" customHeight="1">
      <c r="A23" s="332"/>
      <c r="B23" s="96" t="s">
        <v>146</v>
      </c>
      <c r="C23" s="175">
        <v>2</v>
      </c>
      <c r="D23" s="105">
        <v>356000</v>
      </c>
      <c r="E23" s="176">
        <v>353523.521</v>
      </c>
      <c r="F23" s="179">
        <v>99.30435983146067</v>
      </c>
    </row>
    <row r="24" spans="1:6" ht="24" customHeight="1">
      <c r="A24" s="312" t="s">
        <v>147</v>
      </c>
      <c r="B24" s="102" t="s">
        <v>148</v>
      </c>
      <c r="C24" s="176">
        <f>(C5+C7+C8+C9)*0.85</f>
        <v>124.95</v>
      </c>
      <c r="D24" s="105">
        <f>(D5+D7+D8+D9)*0.85</f>
        <v>6621500</v>
      </c>
      <c r="E24" s="176">
        <v>0</v>
      </c>
      <c r="F24" s="179">
        <f>E24/D24*100</f>
        <v>0</v>
      </c>
    </row>
    <row r="25" spans="1:6" ht="27.75" customHeight="1">
      <c r="A25" s="312"/>
      <c r="B25" s="102" t="s">
        <v>149</v>
      </c>
      <c r="C25" s="175">
        <f>C10+C11+C17+C18+C19+C20+C21+C29+C30+C32+C33</f>
        <v>168</v>
      </c>
      <c r="D25" s="105">
        <f>D10+D11+D17+D18+D19+D20+D21+D29+D30+D32+D33</f>
        <v>5674000</v>
      </c>
      <c r="E25" s="176">
        <v>0</v>
      </c>
      <c r="F25" s="179">
        <f>E25/D25*100</f>
        <v>0</v>
      </c>
    </row>
    <row r="26" spans="1:6" ht="18" customHeight="1">
      <c r="A26" s="283" t="s">
        <v>150</v>
      </c>
      <c r="B26" s="96" t="s">
        <v>151</v>
      </c>
      <c r="C26" s="175">
        <v>1</v>
      </c>
      <c r="D26" s="105">
        <v>0</v>
      </c>
      <c r="E26" s="176">
        <v>2996.236</v>
      </c>
      <c r="F26" s="179" t="s">
        <v>15</v>
      </c>
    </row>
    <row r="27" spans="1:6" ht="18" customHeight="1">
      <c r="A27" s="283"/>
      <c r="B27" s="96" t="s">
        <v>152</v>
      </c>
      <c r="C27" s="175">
        <v>0</v>
      </c>
      <c r="D27" s="105">
        <v>0</v>
      </c>
      <c r="E27" s="176">
        <v>0</v>
      </c>
      <c r="F27" s="179">
        <v>0</v>
      </c>
    </row>
    <row r="28" spans="1:6" ht="18" customHeight="1">
      <c r="A28" s="283"/>
      <c r="B28" s="96" t="s">
        <v>153</v>
      </c>
      <c r="C28" s="175">
        <v>0</v>
      </c>
      <c r="D28" s="105">
        <v>0</v>
      </c>
      <c r="E28" s="176">
        <v>0</v>
      </c>
      <c r="F28" s="179">
        <v>0</v>
      </c>
    </row>
    <row r="29" spans="1:6" ht="18" customHeight="1">
      <c r="A29" s="283"/>
      <c r="B29" s="96" t="s">
        <v>154</v>
      </c>
      <c r="C29" s="175">
        <v>3</v>
      </c>
      <c r="D29" s="105">
        <v>119000</v>
      </c>
      <c r="E29" s="176">
        <v>124484.9</v>
      </c>
      <c r="F29" s="179">
        <v>104.60915966386554</v>
      </c>
    </row>
    <row r="30" spans="1:6" ht="18" customHeight="1">
      <c r="A30" s="283"/>
      <c r="B30" s="96" t="s">
        <v>155</v>
      </c>
      <c r="C30" s="175">
        <v>4</v>
      </c>
      <c r="D30" s="105">
        <v>48000</v>
      </c>
      <c r="E30" s="176">
        <v>48764.4</v>
      </c>
      <c r="F30" s="179">
        <v>101.5925</v>
      </c>
    </row>
    <row r="31" spans="1:6" ht="18" customHeight="1">
      <c r="A31" s="283"/>
      <c r="B31" s="96" t="s">
        <v>156</v>
      </c>
      <c r="C31" s="175">
        <v>0</v>
      </c>
      <c r="D31" s="105">
        <v>0</v>
      </c>
      <c r="E31" s="176">
        <v>0</v>
      </c>
      <c r="F31" s="179">
        <v>0</v>
      </c>
    </row>
    <row r="32" spans="1:6" ht="18" customHeight="1">
      <c r="A32" s="283"/>
      <c r="B32" s="96" t="s">
        <v>157</v>
      </c>
      <c r="C32" s="175">
        <v>2</v>
      </c>
      <c r="D32" s="105">
        <v>30000</v>
      </c>
      <c r="E32" s="176">
        <v>33530.2</v>
      </c>
      <c r="F32" s="179">
        <v>111.76733333333333</v>
      </c>
    </row>
    <row r="33" spans="1:6" ht="18" customHeight="1">
      <c r="A33" s="178" t="s">
        <v>158</v>
      </c>
      <c r="B33" s="96" t="s">
        <v>159</v>
      </c>
      <c r="C33" s="175">
        <v>5</v>
      </c>
      <c r="D33" s="105">
        <v>85000</v>
      </c>
      <c r="E33" s="176">
        <v>85812.5</v>
      </c>
      <c r="F33" s="179">
        <v>100.95588235294117</v>
      </c>
    </row>
    <row r="36" ht="14.25">
      <c r="F36" s="75"/>
    </row>
    <row r="37" ht="14.25">
      <c r="F37" s="75"/>
    </row>
  </sheetData>
  <sheetProtection/>
  <mergeCells count="9">
    <mergeCell ref="A1:F1"/>
    <mergeCell ref="C2:D2"/>
    <mergeCell ref="E2:F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22" sqref="A22:IV22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154" customWidth="1"/>
    <col min="4" max="4" width="15.00390625" style="154" customWidth="1"/>
    <col min="5" max="5" width="14.375" style="154" customWidth="1"/>
    <col min="6" max="6" width="11.375" style="154" customWidth="1"/>
  </cols>
  <sheetData>
    <row r="1" spans="1:6" ht="30.75" customHeight="1">
      <c r="A1" s="347" t="s">
        <v>252</v>
      </c>
      <c r="B1" s="347"/>
      <c r="C1" s="347"/>
      <c r="D1" s="347"/>
      <c r="E1" s="347"/>
      <c r="F1" s="347"/>
    </row>
    <row r="2" spans="3:6" ht="14.25">
      <c r="C2" s="348" t="s">
        <v>247</v>
      </c>
      <c r="D2" s="348"/>
      <c r="E2" s="349" t="s">
        <v>190</v>
      </c>
      <c r="F2" s="349"/>
    </row>
    <row r="3" spans="1:6" s="152" customFormat="1" ht="31.5" customHeight="1">
      <c r="A3" s="350" t="s">
        <v>119</v>
      </c>
      <c r="B3" s="351"/>
      <c r="C3" s="155" t="s">
        <v>253</v>
      </c>
      <c r="D3" s="155" t="s">
        <v>249</v>
      </c>
      <c r="E3" s="155" t="s">
        <v>254</v>
      </c>
      <c r="F3" s="156" t="s">
        <v>255</v>
      </c>
    </row>
    <row r="4" spans="1:6" s="153" customFormat="1" ht="24" customHeight="1">
      <c r="A4" s="338" t="s">
        <v>125</v>
      </c>
      <c r="B4" s="339"/>
      <c r="C4" s="157">
        <v>2024589.7</v>
      </c>
      <c r="D4" s="157">
        <v>1973886</v>
      </c>
      <c r="E4" s="158">
        <v>102.568724840239</v>
      </c>
      <c r="F4" s="159"/>
    </row>
    <row r="5" spans="1:6" ht="18" customHeight="1">
      <c r="A5" s="341" t="s">
        <v>126</v>
      </c>
      <c r="B5" s="161" t="s">
        <v>127</v>
      </c>
      <c r="C5" s="162">
        <v>295435.5</v>
      </c>
      <c r="D5" s="162">
        <v>283451</v>
      </c>
      <c r="E5" s="158">
        <v>104.22806763779278</v>
      </c>
      <c r="F5" s="163">
        <f>RANK(E5,$E$5:$E$15)</f>
        <v>5</v>
      </c>
    </row>
    <row r="6" spans="1:6" ht="18" customHeight="1">
      <c r="A6" s="341"/>
      <c r="B6" s="161" t="s">
        <v>128</v>
      </c>
      <c r="C6" s="162">
        <v>30242.5</v>
      </c>
      <c r="D6" s="162">
        <v>35648</v>
      </c>
      <c r="E6" s="158">
        <v>84.83645646319569</v>
      </c>
      <c r="F6" s="163">
        <f aca="true" t="shared" si="0" ref="F6:F15">RANK(E6,$E$5:$E$15)</f>
        <v>11</v>
      </c>
    </row>
    <row r="7" spans="1:6" ht="18" customHeight="1">
      <c r="A7" s="341"/>
      <c r="B7" s="161" t="s">
        <v>129</v>
      </c>
      <c r="C7" s="162">
        <v>140839</v>
      </c>
      <c r="D7" s="162">
        <v>140834</v>
      </c>
      <c r="E7" s="158">
        <v>100.00355027905192</v>
      </c>
      <c r="F7" s="163">
        <f t="shared" si="0"/>
        <v>7</v>
      </c>
    </row>
    <row r="8" spans="1:6" ht="18" customHeight="1">
      <c r="A8" s="341"/>
      <c r="B8" s="161" t="s">
        <v>130</v>
      </c>
      <c r="C8" s="162">
        <v>25853.5</v>
      </c>
      <c r="D8" s="162">
        <v>25012</v>
      </c>
      <c r="E8" s="158">
        <v>103.36438509515433</v>
      </c>
      <c r="F8" s="163">
        <f t="shared" si="0"/>
        <v>6</v>
      </c>
    </row>
    <row r="9" spans="1:6" ht="18" customHeight="1">
      <c r="A9" s="341"/>
      <c r="B9" s="161" t="s">
        <v>131</v>
      </c>
      <c r="C9" s="162">
        <v>252359.9</v>
      </c>
      <c r="D9" s="162">
        <v>275255</v>
      </c>
      <c r="E9" s="158">
        <v>91.68222193965595</v>
      </c>
      <c r="F9" s="163">
        <f t="shared" si="0"/>
        <v>10</v>
      </c>
    </row>
    <row r="10" spans="1:6" ht="18" customHeight="1">
      <c r="A10" s="341"/>
      <c r="B10" s="161" t="s">
        <v>132</v>
      </c>
      <c r="C10" s="162">
        <v>78384</v>
      </c>
      <c r="D10" s="162">
        <v>69783</v>
      </c>
      <c r="E10" s="158">
        <v>112.32535144662741</v>
      </c>
      <c r="F10" s="163">
        <f t="shared" si="0"/>
        <v>4</v>
      </c>
    </row>
    <row r="11" spans="1:6" ht="18" customHeight="1">
      <c r="A11" s="341"/>
      <c r="B11" s="161" t="s">
        <v>133</v>
      </c>
      <c r="C11" s="162">
        <v>16992.6</v>
      </c>
      <c r="D11" s="162">
        <v>13893</v>
      </c>
      <c r="E11" s="158">
        <v>122.31051608723817</v>
      </c>
      <c r="F11" s="163">
        <f t="shared" si="0"/>
        <v>2</v>
      </c>
    </row>
    <row r="12" spans="1:6" ht="18" customHeight="1">
      <c r="A12" s="341"/>
      <c r="B12" s="161" t="s">
        <v>134</v>
      </c>
      <c r="C12" s="162">
        <v>212763.6</v>
      </c>
      <c r="D12" s="162">
        <v>164690</v>
      </c>
      <c r="E12" s="158">
        <v>129.19035764162973</v>
      </c>
      <c r="F12" s="163">
        <f t="shared" si="0"/>
        <v>1</v>
      </c>
    </row>
    <row r="13" spans="1:6" ht="18" customHeight="1">
      <c r="A13" s="341"/>
      <c r="B13" s="161" t="s">
        <v>135</v>
      </c>
      <c r="C13" s="164">
        <v>39383.8</v>
      </c>
      <c r="D13" s="164">
        <v>42200</v>
      </c>
      <c r="E13" s="158">
        <v>93.32654028436019</v>
      </c>
      <c r="F13" s="163">
        <f t="shared" si="0"/>
        <v>9</v>
      </c>
    </row>
    <row r="14" spans="1:6" ht="18" customHeight="1">
      <c r="A14" s="341"/>
      <c r="B14" s="161" t="s">
        <v>136</v>
      </c>
      <c r="C14" s="162">
        <v>280697</v>
      </c>
      <c r="D14" s="162">
        <v>245000</v>
      </c>
      <c r="E14" s="158">
        <v>114.57020408163265</v>
      </c>
      <c r="F14" s="163">
        <f t="shared" si="0"/>
        <v>3</v>
      </c>
    </row>
    <row r="15" spans="1:6" ht="18" customHeight="1">
      <c r="A15" s="341"/>
      <c r="B15" s="161" t="s">
        <v>137</v>
      </c>
      <c r="C15" s="162">
        <v>560076.2</v>
      </c>
      <c r="D15" s="162">
        <v>588792</v>
      </c>
      <c r="E15" s="158">
        <v>95.12292965937036</v>
      </c>
      <c r="F15" s="163">
        <f t="shared" si="0"/>
        <v>8</v>
      </c>
    </row>
    <row r="16" spans="1:6" ht="18" customHeight="1">
      <c r="A16" s="342" t="s">
        <v>138</v>
      </c>
      <c r="B16" s="161" t="s">
        <v>139</v>
      </c>
      <c r="C16" s="162">
        <v>13570.8</v>
      </c>
      <c r="D16" s="165">
        <v>12384</v>
      </c>
      <c r="E16" s="158">
        <v>109.58333333333331</v>
      </c>
      <c r="F16" s="163">
        <f>RANK(E16,$E$16:$E$22)</f>
        <v>3</v>
      </c>
    </row>
    <row r="17" spans="1:6" ht="18" customHeight="1">
      <c r="A17" s="343"/>
      <c r="B17" s="161" t="s">
        <v>140</v>
      </c>
      <c r="C17" s="162">
        <v>16243.6</v>
      </c>
      <c r="D17" s="162">
        <v>16921</v>
      </c>
      <c r="E17" s="158">
        <v>95.99669050292536</v>
      </c>
      <c r="F17" s="163">
        <f aca="true" t="shared" si="1" ref="F17:F22">RANK(E17,$E$16:$E$22)</f>
        <v>6</v>
      </c>
    </row>
    <row r="18" spans="1:6" ht="18" customHeight="1">
      <c r="A18" s="343"/>
      <c r="B18" s="161" t="s">
        <v>141</v>
      </c>
      <c r="C18" s="162">
        <v>35475</v>
      </c>
      <c r="D18" s="162">
        <v>39211</v>
      </c>
      <c r="E18" s="158">
        <v>90.47206141133866</v>
      </c>
      <c r="F18" s="163">
        <f t="shared" si="1"/>
        <v>7</v>
      </c>
    </row>
    <row r="19" spans="1:6" ht="18" customHeight="1">
      <c r="A19" s="343"/>
      <c r="B19" s="161" t="s">
        <v>142</v>
      </c>
      <c r="C19" s="162">
        <v>6201.4</v>
      </c>
      <c r="D19" s="162">
        <v>2558</v>
      </c>
      <c r="E19" s="158">
        <v>242.43158717748238</v>
      </c>
      <c r="F19" s="163">
        <f t="shared" si="1"/>
        <v>1</v>
      </c>
    </row>
    <row r="20" spans="1:6" ht="18" customHeight="1">
      <c r="A20" s="343"/>
      <c r="B20" s="161" t="s">
        <v>143</v>
      </c>
      <c r="C20" s="162">
        <v>13212.7</v>
      </c>
      <c r="D20" s="162">
        <v>11538</v>
      </c>
      <c r="E20" s="158">
        <v>114.51464725255678</v>
      </c>
      <c r="F20" s="163">
        <f t="shared" si="1"/>
        <v>2</v>
      </c>
    </row>
    <row r="21" spans="1:6" ht="18" customHeight="1">
      <c r="A21" s="343"/>
      <c r="B21" s="161" t="s">
        <v>144</v>
      </c>
      <c r="C21" s="162">
        <v>5411.4</v>
      </c>
      <c r="D21" s="162">
        <v>5262</v>
      </c>
      <c r="E21" s="158">
        <v>102.83922462941848</v>
      </c>
      <c r="F21" s="163">
        <f t="shared" si="1"/>
        <v>4</v>
      </c>
    </row>
    <row r="22" spans="1:6" ht="18" customHeight="1">
      <c r="A22" s="343"/>
      <c r="B22" s="161" t="s">
        <v>145</v>
      </c>
      <c r="C22" s="162">
        <v>1447.1999999999998</v>
      </c>
      <c r="D22" s="162">
        <v>1454</v>
      </c>
      <c r="E22" s="158">
        <v>99.53232462173314</v>
      </c>
      <c r="F22" s="163">
        <f t="shared" si="1"/>
        <v>5</v>
      </c>
    </row>
    <row r="23" spans="1:6" ht="18" customHeight="1">
      <c r="A23" s="344"/>
      <c r="B23" s="161" t="s">
        <v>146</v>
      </c>
      <c r="C23" s="162"/>
      <c r="D23" s="162"/>
      <c r="E23" s="158"/>
      <c r="F23" s="163"/>
    </row>
    <row r="24" spans="1:6" ht="24" customHeight="1">
      <c r="A24" s="345" t="s">
        <v>147</v>
      </c>
      <c r="B24" s="166" t="s">
        <v>148</v>
      </c>
      <c r="C24" s="162"/>
      <c r="D24" s="162"/>
      <c r="E24" s="167"/>
      <c r="F24" s="168"/>
    </row>
    <row r="25" spans="1:6" ht="27.75" customHeight="1">
      <c r="A25" s="345"/>
      <c r="B25" s="166" t="s">
        <v>149</v>
      </c>
      <c r="C25" s="162"/>
      <c r="D25" s="162"/>
      <c r="E25" s="167"/>
      <c r="F25" s="168"/>
    </row>
    <row r="26" spans="1:6" ht="18" customHeight="1">
      <c r="A26" s="346" t="s">
        <v>150</v>
      </c>
      <c r="B26" s="161" t="s">
        <v>151</v>
      </c>
      <c r="C26" s="169"/>
      <c r="D26" s="170"/>
      <c r="E26" s="170"/>
      <c r="F26" s="168"/>
    </row>
    <row r="27" spans="1:6" ht="18" customHeight="1">
      <c r="A27" s="346"/>
      <c r="B27" s="161" t="s">
        <v>152</v>
      </c>
      <c r="C27" s="169"/>
      <c r="D27" s="170"/>
      <c r="E27" s="170"/>
      <c r="F27" s="168"/>
    </row>
    <row r="28" spans="1:6" ht="18" customHeight="1">
      <c r="A28" s="346"/>
      <c r="B28" s="161" t="s">
        <v>153</v>
      </c>
      <c r="C28" s="169"/>
      <c r="D28" s="170"/>
      <c r="E28" s="170"/>
      <c r="F28" s="168"/>
    </row>
    <row r="29" spans="1:6" ht="18" customHeight="1">
      <c r="A29" s="346"/>
      <c r="B29" s="161" t="s">
        <v>154</v>
      </c>
      <c r="C29" s="170"/>
      <c r="D29" s="170"/>
      <c r="E29" s="162"/>
      <c r="F29" s="168"/>
    </row>
    <row r="30" spans="1:6" ht="18" customHeight="1">
      <c r="A30" s="346"/>
      <c r="B30" s="161" t="s">
        <v>155</v>
      </c>
      <c r="C30" s="170"/>
      <c r="D30" s="170"/>
      <c r="E30" s="162"/>
      <c r="F30" s="168"/>
    </row>
    <row r="31" spans="1:6" ht="18" customHeight="1">
      <c r="A31" s="346"/>
      <c r="B31" s="161" t="s">
        <v>156</v>
      </c>
      <c r="C31" s="169"/>
      <c r="D31" s="170"/>
      <c r="E31" s="170"/>
      <c r="F31" s="168"/>
    </row>
    <row r="32" spans="1:6" ht="18" customHeight="1">
      <c r="A32" s="346"/>
      <c r="B32" s="161" t="s">
        <v>157</v>
      </c>
      <c r="C32" s="170"/>
      <c r="D32" s="170"/>
      <c r="E32" s="162"/>
      <c r="F32" s="168"/>
    </row>
    <row r="33" spans="1:6" ht="18" customHeight="1">
      <c r="A33" s="160" t="s">
        <v>158</v>
      </c>
      <c r="B33" s="161" t="s">
        <v>159</v>
      </c>
      <c r="C33" s="170"/>
      <c r="D33" s="170"/>
      <c r="E33" s="162"/>
      <c r="F33" s="168"/>
    </row>
    <row r="34" spans="2:6" s="75" customFormat="1" ht="42" customHeight="1">
      <c r="B34" s="340" t="s">
        <v>256</v>
      </c>
      <c r="C34" s="340"/>
      <c r="D34" s="340"/>
      <c r="E34" s="340"/>
      <c r="F34" s="340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5"/>
  <sheetViews>
    <sheetView workbookViewId="0" topLeftCell="A16">
      <selection activeCell="B34" sqref="A34:IV34"/>
    </sheetView>
  </sheetViews>
  <sheetFormatPr defaultColWidth="9.00390625" defaultRowHeight="14.25"/>
  <cols>
    <col min="1" max="1" width="6.125" style="133" customWidth="1"/>
    <col min="2" max="2" width="15.375" style="133" customWidth="1"/>
    <col min="3" max="5" width="10.125" style="133" customWidth="1"/>
    <col min="6" max="6" width="8.625" style="133" customWidth="1"/>
    <col min="7" max="8" width="10.125" style="133" customWidth="1"/>
    <col min="9" max="9" width="7.125" style="133" customWidth="1"/>
    <col min="10" max="10" width="6.625" style="133" customWidth="1"/>
    <col min="11" max="11" width="12.625" style="133" bestFit="1" customWidth="1"/>
    <col min="12" max="242" width="9.00390625" style="133" customWidth="1"/>
    <col min="243" max="16384" width="9.00390625" style="134" customWidth="1"/>
  </cols>
  <sheetData>
    <row r="1" spans="1:10" ht="37.5" customHeight="1">
      <c r="A1" s="361" t="s">
        <v>257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2:9" ht="14.25" customHeight="1">
      <c r="B2" s="362" t="s">
        <v>258</v>
      </c>
      <c r="C2" s="362"/>
      <c r="D2" s="363"/>
      <c r="E2" s="363"/>
      <c r="F2" s="363"/>
      <c r="G2" s="362"/>
      <c r="I2" s="133" t="s">
        <v>259</v>
      </c>
    </row>
    <row r="3" spans="1:10" s="131" customFormat="1" ht="24" customHeight="1">
      <c r="A3" s="354" t="s">
        <v>119</v>
      </c>
      <c r="B3" s="355"/>
      <c r="C3" s="360" t="s">
        <v>260</v>
      </c>
      <c r="D3" s="360" t="s">
        <v>261</v>
      </c>
      <c r="E3" s="360" t="s">
        <v>262</v>
      </c>
      <c r="F3" s="360" t="s">
        <v>263</v>
      </c>
      <c r="G3" s="360" t="s">
        <v>264</v>
      </c>
      <c r="H3" s="360" t="s">
        <v>265</v>
      </c>
      <c r="I3" s="360" t="s">
        <v>5</v>
      </c>
      <c r="J3" s="352" t="s">
        <v>266</v>
      </c>
    </row>
    <row r="4" spans="1:10" s="131" customFormat="1" ht="28.5" customHeight="1">
      <c r="A4" s="354"/>
      <c r="B4" s="355"/>
      <c r="C4" s="360"/>
      <c r="D4" s="360"/>
      <c r="E4" s="355"/>
      <c r="F4" s="355"/>
      <c r="G4" s="355"/>
      <c r="H4" s="355"/>
      <c r="I4" s="355"/>
      <c r="J4" s="353"/>
    </row>
    <row r="5" spans="1:10" ht="21" customHeight="1">
      <c r="A5" s="364" t="s">
        <v>125</v>
      </c>
      <c r="B5" s="365"/>
      <c r="C5" s="135">
        <v>646073</v>
      </c>
      <c r="D5" s="136">
        <v>808223</v>
      </c>
      <c r="E5" s="137">
        <v>729108.9761733898</v>
      </c>
      <c r="F5" s="105"/>
      <c r="G5" s="137">
        <v>90.21136198467377</v>
      </c>
      <c r="H5" s="137">
        <v>647337.04272248</v>
      </c>
      <c r="I5" s="137">
        <v>12.632049157422658</v>
      </c>
      <c r="J5" s="148"/>
    </row>
    <row r="6" spans="1:10" ht="21" customHeight="1">
      <c r="A6" s="283" t="s">
        <v>126</v>
      </c>
      <c r="B6" s="138" t="s">
        <v>267</v>
      </c>
      <c r="C6" s="135">
        <v>40820</v>
      </c>
      <c r="D6" s="136">
        <v>55765</v>
      </c>
      <c r="E6" s="137">
        <v>41511.64561099999</v>
      </c>
      <c r="F6" s="105">
        <f>RANK(E6,$E$6:$E$16)</f>
        <v>6</v>
      </c>
      <c r="G6" s="137">
        <v>74.4403220855375</v>
      </c>
      <c r="H6" s="137">
        <v>46810.758134</v>
      </c>
      <c r="I6" s="137">
        <v>-11.320287759131832</v>
      </c>
      <c r="J6" s="148">
        <f>RANK(I6,$I$6:$I$16)</f>
        <v>11</v>
      </c>
    </row>
    <row r="7" spans="1:10" ht="21" customHeight="1">
      <c r="A7" s="283"/>
      <c r="B7" s="138" t="s">
        <v>268</v>
      </c>
      <c r="C7" s="135">
        <v>33280</v>
      </c>
      <c r="D7" s="136">
        <v>45460</v>
      </c>
      <c r="E7" s="137">
        <v>38548.40049629999</v>
      </c>
      <c r="F7" s="105">
        <f aca="true" t="shared" si="0" ref="F7:F16">RANK(E7,$E$6:$E$16)</f>
        <v>7</v>
      </c>
      <c r="G7" s="137">
        <v>84.79630553519576</v>
      </c>
      <c r="H7" s="137">
        <v>33280.159017</v>
      </c>
      <c r="I7" s="137">
        <v>15.829976883851113</v>
      </c>
      <c r="J7" s="148">
        <f aca="true" t="shared" si="1" ref="J7:J16">RANK(I7,$I$6:$I$16)</f>
        <v>6</v>
      </c>
    </row>
    <row r="8" spans="1:10" ht="21" customHeight="1">
      <c r="A8" s="283"/>
      <c r="B8" s="138" t="s">
        <v>269</v>
      </c>
      <c r="C8" s="135">
        <v>43976</v>
      </c>
      <c r="D8" s="136">
        <v>60070</v>
      </c>
      <c r="E8" s="137">
        <v>56696.08387531999</v>
      </c>
      <c r="F8" s="105">
        <f t="shared" si="0"/>
        <v>3</v>
      </c>
      <c r="G8" s="137">
        <v>94.38335920645912</v>
      </c>
      <c r="H8" s="137">
        <v>43975.74955708999</v>
      </c>
      <c r="I8" s="137">
        <v>28.925793070829343</v>
      </c>
      <c r="J8" s="148">
        <f t="shared" si="1"/>
        <v>1</v>
      </c>
    </row>
    <row r="9" spans="1:10" ht="21" customHeight="1">
      <c r="A9" s="283"/>
      <c r="B9" s="138" t="s">
        <v>270</v>
      </c>
      <c r="C9" s="135">
        <v>27878</v>
      </c>
      <c r="D9" s="136">
        <v>38088</v>
      </c>
      <c r="E9" s="137">
        <v>28336.37049647</v>
      </c>
      <c r="F9" s="105">
        <f t="shared" si="0"/>
        <v>9</v>
      </c>
      <c r="G9" s="137">
        <v>74.39710800375447</v>
      </c>
      <c r="H9" s="137">
        <v>27878.055419790006</v>
      </c>
      <c r="I9" s="137">
        <v>1.6439994460827703</v>
      </c>
      <c r="J9" s="148">
        <f t="shared" si="1"/>
        <v>8</v>
      </c>
    </row>
    <row r="10" spans="1:10" ht="21" customHeight="1">
      <c r="A10" s="283"/>
      <c r="B10" s="138" t="s">
        <v>271</v>
      </c>
      <c r="C10" s="135">
        <v>28803</v>
      </c>
      <c r="D10" s="136">
        <v>39344</v>
      </c>
      <c r="E10" s="137">
        <v>35648.4206655</v>
      </c>
      <c r="F10" s="105">
        <f t="shared" si="0"/>
        <v>8</v>
      </c>
      <c r="G10" s="137">
        <v>90.60700657152297</v>
      </c>
      <c r="H10" s="137">
        <v>28803.036809999998</v>
      </c>
      <c r="I10" s="137">
        <v>23.766187921974204</v>
      </c>
      <c r="J10" s="148">
        <f t="shared" si="1"/>
        <v>5</v>
      </c>
    </row>
    <row r="11" spans="1:10" ht="21" customHeight="1">
      <c r="A11" s="283"/>
      <c r="B11" s="138" t="s">
        <v>272</v>
      </c>
      <c r="C11" s="135">
        <v>16123</v>
      </c>
      <c r="D11" s="136">
        <v>22013</v>
      </c>
      <c r="E11" s="137">
        <v>20577.8304491</v>
      </c>
      <c r="F11" s="105">
        <f t="shared" si="0"/>
        <v>10</v>
      </c>
      <c r="G11" s="137">
        <v>93.48035455912417</v>
      </c>
      <c r="H11" s="137">
        <v>16122.666825</v>
      </c>
      <c r="I11" s="137">
        <v>27.63291999057979</v>
      </c>
      <c r="J11" s="148">
        <f t="shared" si="1"/>
        <v>2</v>
      </c>
    </row>
    <row r="12" spans="1:10" ht="21" customHeight="1">
      <c r="A12" s="283"/>
      <c r="B12" s="138" t="s">
        <v>273</v>
      </c>
      <c r="C12" s="135">
        <v>19490</v>
      </c>
      <c r="D12" s="136">
        <v>26622</v>
      </c>
      <c r="E12" s="137">
        <v>17740.3457346</v>
      </c>
      <c r="F12" s="105">
        <f t="shared" si="0"/>
        <v>11</v>
      </c>
      <c r="G12" s="137">
        <v>66.63791501239575</v>
      </c>
      <c r="H12" s="137">
        <v>19489.750012</v>
      </c>
      <c r="I12" s="137">
        <v>-8.976022146630298</v>
      </c>
      <c r="J12" s="148">
        <f t="shared" si="1"/>
        <v>10</v>
      </c>
    </row>
    <row r="13" spans="1:10" ht="21" customHeight="1">
      <c r="A13" s="283"/>
      <c r="B13" s="138" t="s">
        <v>274</v>
      </c>
      <c r="C13" s="135">
        <v>50112</v>
      </c>
      <c r="D13" s="136">
        <v>68460</v>
      </c>
      <c r="E13" s="137">
        <v>50179.7165874</v>
      </c>
      <c r="F13" s="105">
        <f t="shared" si="0"/>
        <v>5</v>
      </c>
      <c r="G13" s="137">
        <v>73.29786238299737</v>
      </c>
      <c r="H13" s="137">
        <v>50111.854895</v>
      </c>
      <c r="I13" s="137">
        <v>0.1354204360269503</v>
      </c>
      <c r="J13" s="148">
        <f t="shared" si="1"/>
        <v>9</v>
      </c>
    </row>
    <row r="14" spans="1:10" ht="21" customHeight="1">
      <c r="A14" s="283"/>
      <c r="B14" s="138" t="s">
        <v>275</v>
      </c>
      <c r="C14" s="135">
        <v>47453</v>
      </c>
      <c r="D14" s="136">
        <v>64816</v>
      </c>
      <c r="E14" s="137">
        <v>53419.041614</v>
      </c>
      <c r="F14" s="105">
        <f t="shared" si="0"/>
        <v>4</v>
      </c>
      <c r="G14" s="137">
        <v>82.416442875216</v>
      </c>
      <c r="H14" s="137">
        <v>47452.847258</v>
      </c>
      <c r="I14" s="137">
        <v>12.57289014410862</v>
      </c>
      <c r="J14" s="148">
        <f t="shared" si="1"/>
        <v>7</v>
      </c>
    </row>
    <row r="15" spans="1:10" ht="21" customHeight="1">
      <c r="A15" s="283"/>
      <c r="B15" s="138" t="s">
        <v>276</v>
      </c>
      <c r="C15" s="135">
        <v>100050</v>
      </c>
      <c r="D15" s="136">
        <v>136663</v>
      </c>
      <c r="E15" s="137">
        <v>121585.8237274</v>
      </c>
      <c r="F15" s="105">
        <f t="shared" si="0"/>
        <v>1</v>
      </c>
      <c r="G15" s="137">
        <v>88.96762380995588</v>
      </c>
      <c r="H15" s="137">
        <v>97944.31017000001</v>
      </c>
      <c r="I15" s="137">
        <v>24.137710007213155</v>
      </c>
      <c r="J15" s="148">
        <f t="shared" si="1"/>
        <v>4</v>
      </c>
    </row>
    <row r="16" spans="1:10" ht="21" customHeight="1">
      <c r="A16" s="283"/>
      <c r="B16" s="138" t="s">
        <v>277</v>
      </c>
      <c r="C16" s="135">
        <v>48482</v>
      </c>
      <c r="D16" s="136">
        <v>66223</v>
      </c>
      <c r="E16" s="137">
        <v>61202.591858</v>
      </c>
      <c r="F16" s="105">
        <f t="shared" si="0"/>
        <v>2</v>
      </c>
      <c r="G16" s="137">
        <v>92.41893580478082</v>
      </c>
      <c r="H16" s="137">
        <v>48482.320784999996</v>
      </c>
      <c r="I16" s="137">
        <v>26.23692691900909</v>
      </c>
      <c r="J16" s="148">
        <f t="shared" si="1"/>
        <v>3</v>
      </c>
    </row>
    <row r="17" spans="1:10" ht="21" customHeight="1">
      <c r="A17" s="356" t="s">
        <v>138</v>
      </c>
      <c r="B17" s="138" t="s">
        <v>278</v>
      </c>
      <c r="C17" s="135">
        <v>4044</v>
      </c>
      <c r="D17" s="136">
        <v>5474</v>
      </c>
      <c r="E17" s="137">
        <v>7615.7332859</v>
      </c>
      <c r="F17" s="105">
        <f>RANK(E17,$E$17:$E$25)</f>
        <v>6</v>
      </c>
      <c r="G17" s="137">
        <v>139.12556240226525</v>
      </c>
      <c r="H17" s="137">
        <v>4043.812007</v>
      </c>
      <c r="I17" s="137">
        <v>88.33054733298337</v>
      </c>
      <c r="J17" s="148">
        <f>RANK(I17,$I$17:$I$25)</f>
        <v>3</v>
      </c>
    </row>
    <row r="18" spans="1:10" ht="21" customHeight="1">
      <c r="A18" s="357"/>
      <c r="B18" s="138" t="s">
        <v>279</v>
      </c>
      <c r="C18" s="135">
        <v>11001</v>
      </c>
      <c r="D18" s="136">
        <v>14921</v>
      </c>
      <c r="E18" s="137">
        <v>11018.536443500001</v>
      </c>
      <c r="F18" s="105">
        <f aca="true" t="shared" si="2" ref="F18:F25">RANK(E18,$E$17:$E$25)</f>
        <v>4</v>
      </c>
      <c r="G18" s="137">
        <v>73.845830999933</v>
      </c>
      <c r="H18" s="137">
        <v>11000.970351</v>
      </c>
      <c r="I18" s="137">
        <v>0.1596776642380854</v>
      </c>
      <c r="J18" s="148">
        <f aca="true" t="shared" si="3" ref="J18:J25">RANK(I18,$I$17:$I$25)</f>
        <v>8</v>
      </c>
    </row>
    <row r="19" spans="1:10" ht="21" customHeight="1">
      <c r="A19" s="357"/>
      <c r="B19" s="138" t="s">
        <v>280</v>
      </c>
      <c r="C19" s="136">
        <v>4539</v>
      </c>
      <c r="D19" s="136">
        <v>6148</v>
      </c>
      <c r="E19" s="136">
        <v>15402.848773900001</v>
      </c>
      <c r="F19" s="105">
        <f t="shared" si="2"/>
        <v>2</v>
      </c>
      <c r="G19" s="136">
        <v>250.53430016102797</v>
      </c>
      <c r="H19" s="136">
        <v>4538.888314999999</v>
      </c>
      <c r="I19" s="136">
        <v>239.35289227093492</v>
      </c>
      <c r="J19" s="148">
        <f t="shared" si="3"/>
        <v>1</v>
      </c>
    </row>
    <row r="20" spans="1:10" ht="21" customHeight="1">
      <c r="A20" s="357"/>
      <c r="B20" s="138" t="s">
        <v>281</v>
      </c>
      <c r="C20" s="136">
        <v>4813</v>
      </c>
      <c r="D20" s="136">
        <v>6528</v>
      </c>
      <c r="E20" s="136">
        <v>5867.8211711</v>
      </c>
      <c r="F20" s="105">
        <f t="shared" si="2"/>
        <v>8</v>
      </c>
      <c r="G20" s="136">
        <v>89.88696646905638</v>
      </c>
      <c r="H20" s="136">
        <v>4732.507328000001</v>
      </c>
      <c r="I20" s="136">
        <v>23.989690124363598</v>
      </c>
      <c r="J20" s="148">
        <f t="shared" si="3"/>
        <v>7</v>
      </c>
    </row>
    <row r="21" spans="1:10" ht="21" customHeight="1">
      <c r="A21" s="357"/>
      <c r="B21" s="138" t="s">
        <v>282</v>
      </c>
      <c r="C21" s="136">
        <v>6218</v>
      </c>
      <c r="D21" s="136">
        <v>8430</v>
      </c>
      <c r="E21" s="136">
        <v>9904.626389100002</v>
      </c>
      <c r="F21" s="105">
        <f t="shared" si="2"/>
        <v>5</v>
      </c>
      <c r="G21" s="136">
        <v>117.49260248042707</v>
      </c>
      <c r="H21" s="136">
        <v>6217.787207</v>
      </c>
      <c r="I21" s="136">
        <v>59.29503631049562</v>
      </c>
      <c r="J21" s="148">
        <f t="shared" si="3"/>
        <v>4</v>
      </c>
    </row>
    <row r="22" spans="1:10" ht="21" customHeight="1">
      <c r="A22" s="357"/>
      <c r="B22" s="138" t="s">
        <v>283</v>
      </c>
      <c r="C22" s="136">
        <v>9594</v>
      </c>
      <c r="D22" s="136">
        <v>13016</v>
      </c>
      <c r="E22" s="136">
        <v>12001.854525899998</v>
      </c>
      <c r="F22" s="105">
        <f t="shared" si="2"/>
        <v>3</v>
      </c>
      <c r="G22" s="136">
        <v>92.20847054317763</v>
      </c>
      <c r="H22" s="136">
        <v>16504.555934</v>
      </c>
      <c r="I22" s="136">
        <v>-27.281566532936942</v>
      </c>
      <c r="J22" s="148">
        <f t="shared" si="3"/>
        <v>9</v>
      </c>
    </row>
    <row r="23" spans="1:10" ht="21" customHeight="1">
      <c r="A23" s="357"/>
      <c r="B23" s="138" t="s">
        <v>284</v>
      </c>
      <c r="C23" s="136">
        <v>9820</v>
      </c>
      <c r="D23" s="136">
        <v>13317</v>
      </c>
      <c r="E23" s="136">
        <v>22186.2686483</v>
      </c>
      <c r="F23" s="105">
        <f t="shared" si="2"/>
        <v>1</v>
      </c>
      <c r="G23" s="136">
        <v>166.60110121123375</v>
      </c>
      <c r="H23" s="136">
        <v>10930.311558000001</v>
      </c>
      <c r="I23" s="136">
        <v>102.97928865588149</v>
      </c>
      <c r="J23" s="148">
        <f t="shared" si="3"/>
        <v>2</v>
      </c>
    </row>
    <row r="24" spans="1:10" ht="21" customHeight="1">
      <c r="A24" s="357"/>
      <c r="B24" s="138" t="s">
        <v>285</v>
      </c>
      <c r="C24" s="136">
        <v>1537</v>
      </c>
      <c r="D24" s="136">
        <v>1906</v>
      </c>
      <c r="E24" s="136">
        <v>1908.2174287999997</v>
      </c>
      <c r="F24" s="105">
        <f t="shared" si="2"/>
        <v>9</v>
      </c>
      <c r="G24" s="136">
        <v>100.11633939139558</v>
      </c>
      <c r="H24" s="136">
        <v>1536.681207</v>
      </c>
      <c r="I24" s="136">
        <v>24.177833379334064</v>
      </c>
      <c r="J24" s="148">
        <f t="shared" si="3"/>
        <v>6</v>
      </c>
    </row>
    <row r="25" spans="1:242" s="75" customFormat="1" ht="21" customHeight="1">
      <c r="A25" s="358"/>
      <c r="B25" s="138" t="s">
        <v>286</v>
      </c>
      <c r="C25" s="136">
        <v>4830</v>
      </c>
      <c r="D25" s="136">
        <v>6501</v>
      </c>
      <c r="E25" s="136">
        <v>6456.9223102999995</v>
      </c>
      <c r="F25" s="105">
        <f t="shared" si="2"/>
        <v>7</v>
      </c>
      <c r="G25" s="136">
        <v>99.32198600676817</v>
      </c>
      <c r="H25" s="136">
        <v>4830.4757766</v>
      </c>
      <c r="I25" s="136">
        <v>33.67052458018529</v>
      </c>
      <c r="J25" s="148">
        <f t="shared" si="3"/>
        <v>5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</row>
    <row r="26" spans="1:242" s="132" customFormat="1" ht="21" customHeight="1">
      <c r="A26" s="359" t="s">
        <v>147</v>
      </c>
      <c r="B26" s="139" t="s">
        <v>148</v>
      </c>
      <c r="C26" s="140">
        <f aca="true" t="shared" si="4" ref="C26:H26">(C6+C8+C9+C10)*0.64</f>
        <v>90545.28</v>
      </c>
      <c r="D26" s="140">
        <f t="shared" si="4"/>
        <v>123690.88</v>
      </c>
      <c r="E26" s="141">
        <f t="shared" si="4"/>
        <v>103803.2132149056</v>
      </c>
      <c r="F26" s="141"/>
      <c r="G26" s="141">
        <f>E26/D26*100</f>
        <v>83.921476842032</v>
      </c>
      <c r="H26" s="141">
        <f t="shared" si="4"/>
        <v>94379.2639493632</v>
      </c>
      <c r="I26" s="141">
        <f>E26/H26*100-100</f>
        <v>9.98519046577708</v>
      </c>
      <c r="J26" s="14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</row>
    <row r="27" spans="1:242" s="132" customFormat="1" ht="30" customHeight="1">
      <c r="A27" s="359"/>
      <c r="B27" s="142" t="s">
        <v>287</v>
      </c>
      <c r="C27" s="140">
        <f aca="true" t="shared" si="5" ref="C27:H27">(C11+C12+C18+C19+C20+C21+C22+C29+C30+C31+C32+C33+C34+C24)*0.88</f>
        <v>69590.4</v>
      </c>
      <c r="D27" s="140">
        <f t="shared" si="5"/>
        <v>94456.56</v>
      </c>
      <c r="E27" s="141">
        <f t="shared" si="5"/>
        <v>89649.589707216</v>
      </c>
      <c r="F27" s="141"/>
      <c r="G27" s="141">
        <f>E27/D27*100</f>
        <v>94.9109195880265</v>
      </c>
      <c r="H27" s="141">
        <f t="shared" si="5"/>
        <v>75601.27486911998</v>
      </c>
      <c r="I27" s="141">
        <f>E27/H27*100-100</f>
        <v>18.58211367786626</v>
      </c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</row>
    <row r="28" spans="1:10" ht="21" customHeight="1">
      <c r="A28" s="283" t="s">
        <v>150</v>
      </c>
      <c r="B28" s="138" t="s">
        <v>288</v>
      </c>
      <c r="C28" s="143">
        <v>404</v>
      </c>
      <c r="D28" s="143">
        <v>537</v>
      </c>
      <c r="E28" s="144">
        <v>1259.672531</v>
      </c>
      <c r="F28" s="145">
        <f aca="true" t="shared" si="6" ref="F28:F34">RANK(E28,E$28:E$34)</f>
        <v>4</v>
      </c>
      <c r="G28" s="144">
        <v>234.57589031657352</v>
      </c>
      <c r="H28" s="144">
        <v>403.80198399999995</v>
      </c>
      <c r="I28" s="144">
        <v>211.95303166217235</v>
      </c>
      <c r="J28" s="151">
        <f aca="true" t="shared" si="7" ref="J28:J34">RANK(I28,I$28:I$34)</f>
        <v>1</v>
      </c>
    </row>
    <row r="29" spans="1:10" ht="21" customHeight="1">
      <c r="A29" s="283"/>
      <c r="B29" s="138" t="s">
        <v>289</v>
      </c>
      <c r="C29" s="146">
        <v>383</v>
      </c>
      <c r="D29" s="146">
        <v>511</v>
      </c>
      <c r="E29" s="144">
        <v>536.504522</v>
      </c>
      <c r="F29" s="145">
        <f t="shared" si="6"/>
        <v>6</v>
      </c>
      <c r="G29" s="144">
        <v>104.9911001956947</v>
      </c>
      <c r="H29" s="144">
        <v>383.41368000000006</v>
      </c>
      <c r="I29" s="144">
        <v>39.92837240444834</v>
      </c>
      <c r="J29" s="151">
        <f t="shared" si="7"/>
        <v>3</v>
      </c>
    </row>
    <row r="30" spans="1:10" ht="21" customHeight="1">
      <c r="A30" s="283"/>
      <c r="B30" s="138" t="s">
        <v>290</v>
      </c>
      <c r="C30" s="146">
        <v>350</v>
      </c>
      <c r="D30" s="146">
        <v>471</v>
      </c>
      <c r="E30" s="144">
        <v>643.4768989999999</v>
      </c>
      <c r="F30" s="145">
        <f t="shared" si="6"/>
        <v>5</v>
      </c>
      <c r="G30" s="144">
        <v>136.61929915074307</v>
      </c>
      <c r="H30" s="144">
        <v>350.32414800000004</v>
      </c>
      <c r="I30" s="144">
        <v>83.68042930343466</v>
      </c>
      <c r="J30" s="151">
        <f t="shared" si="7"/>
        <v>2</v>
      </c>
    </row>
    <row r="31" spans="1:10" ht="21" customHeight="1">
      <c r="A31" s="283"/>
      <c r="B31" s="138" t="s">
        <v>291</v>
      </c>
      <c r="C31" s="146">
        <v>1430</v>
      </c>
      <c r="D31" s="146">
        <v>1919</v>
      </c>
      <c r="E31" s="144">
        <v>1790.9964945</v>
      </c>
      <c r="F31" s="145">
        <f t="shared" si="6"/>
        <v>2</v>
      </c>
      <c r="G31" s="144">
        <v>93.32967662845232</v>
      </c>
      <c r="H31" s="144">
        <v>1430.237493</v>
      </c>
      <c r="I31" s="144">
        <v>25.223713073224534</v>
      </c>
      <c r="J31" s="151">
        <f t="shared" si="7"/>
        <v>5</v>
      </c>
    </row>
    <row r="32" spans="1:10" ht="21" customHeight="1">
      <c r="A32" s="283"/>
      <c r="B32" s="138" t="s">
        <v>292</v>
      </c>
      <c r="C32" s="146">
        <v>1212</v>
      </c>
      <c r="D32" s="146">
        <v>1631</v>
      </c>
      <c r="E32" s="144">
        <v>1507.256527</v>
      </c>
      <c r="F32" s="145">
        <f t="shared" si="6"/>
        <v>3</v>
      </c>
      <c r="G32" s="144">
        <v>92.413030472103</v>
      </c>
      <c r="H32" s="144">
        <v>1212.220424</v>
      </c>
      <c r="I32" s="144">
        <v>24.338486397256073</v>
      </c>
      <c r="J32" s="151">
        <f t="shared" si="7"/>
        <v>6</v>
      </c>
    </row>
    <row r="33" spans="1:10" ht="21" customHeight="1">
      <c r="A33" s="283"/>
      <c r="B33" s="138" t="s">
        <v>293</v>
      </c>
      <c r="C33" s="146">
        <v>272</v>
      </c>
      <c r="D33" s="146">
        <v>375</v>
      </c>
      <c r="E33" s="144">
        <v>351.7719707</v>
      </c>
      <c r="F33" s="145">
        <f t="shared" si="6"/>
        <v>7</v>
      </c>
      <c r="G33" s="144">
        <v>93.80585885333333</v>
      </c>
      <c r="H33" s="144">
        <v>272.20162500000004</v>
      </c>
      <c r="I33" s="144">
        <v>29.23213470896801</v>
      </c>
      <c r="J33" s="151">
        <f t="shared" si="7"/>
        <v>4</v>
      </c>
    </row>
    <row r="34" spans="1:10" ht="21" customHeight="1">
      <c r="A34" s="283"/>
      <c r="B34" s="138" t="s">
        <v>294</v>
      </c>
      <c r="C34" s="146">
        <v>2118</v>
      </c>
      <c r="D34" s="146">
        <v>2846</v>
      </c>
      <c r="E34" s="144">
        <v>2622.446429</v>
      </c>
      <c r="F34" s="145">
        <f t="shared" si="6"/>
        <v>1</v>
      </c>
      <c r="G34" s="144">
        <v>92.14499047786369</v>
      </c>
      <c r="H34" s="144">
        <v>2118.335075</v>
      </c>
      <c r="I34" s="144">
        <v>23.797526649555202</v>
      </c>
      <c r="J34" s="151">
        <f t="shared" si="7"/>
        <v>7</v>
      </c>
    </row>
    <row r="35" spans="1:10" ht="21" customHeight="1">
      <c r="A35" s="147"/>
      <c r="B35" s="145" t="s">
        <v>295</v>
      </c>
      <c r="C35" s="146">
        <v>127041</v>
      </c>
      <c r="D35" s="146">
        <v>100168</v>
      </c>
      <c r="E35" s="144">
        <v>102587.75070830001</v>
      </c>
      <c r="F35" s="145"/>
      <c r="G35" s="144">
        <v>102.41569234516014</v>
      </c>
      <c r="H35" s="144">
        <v>116479.009727</v>
      </c>
      <c r="I35" s="144">
        <v>-11.925976234909538</v>
      </c>
      <c r="J35" s="151"/>
    </row>
  </sheetData>
  <sheetProtection/>
  <mergeCells count="16">
    <mergeCell ref="A28:A34"/>
    <mergeCell ref="C3:C4"/>
    <mergeCell ref="A1:J1"/>
    <mergeCell ref="B2:G2"/>
    <mergeCell ref="A5:B5"/>
    <mergeCell ref="A6:A16"/>
    <mergeCell ref="D3:D4"/>
    <mergeCell ref="E3:E4"/>
    <mergeCell ref="F3:F4"/>
    <mergeCell ref="G3:G4"/>
    <mergeCell ref="J3:J4"/>
    <mergeCell ref="A3:B4"/>
    <mergeCell ref="A17:A25"/>
    <mergeCell ref="A26:A27"/>
    <mergeCell ref="H3:H4"/>
    <mergeCell ref="I3:I4"/>
  </mergeCells>
  <printOptions/>
  <pageMargins left="0.16" right="0.16" top="0.2" bottom="0.2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B36" sqref="A36:IV36"/>
    </sheetView>
  </sheetViews>
  <sheetFormatPr defaultColWidth="9.00390625" defaultRowHeight="14.25"/>
  <cols>
    <col min="1" max="1" width="7.00390625" style="118" customWidth="1"/>
    <col min="2" max="2" width="20.375" style="118" customWidth="1"/>
    <col min="3" max="4" width="10.125" style="118" customWidth="1"/>
    <col min="5" max="5" width="11.125" style="118" customWidth="1"/>
    <col min="6" max="6" width="12.125" style="118" customWidth="1"/>
    <col min="7" max="7" width="11.00390625" style="118" customWidth="1"/>
    <col min="8" max="10" width="9.25390625" style="118" customWidth="1"/>
    <col min="11" max="254" width="9.00390625" style="118" customWidth="1"/>
    <col min="255" max="16384" width="9.00390625" style="75" customWidth="1"/>
  </cols>
  <sheetData>
    <row r="1" spans="1:7" ht="21" customHeight="1">
      <c r="A1" s="374" t="s">
        <v>296</v>
      </c>
      <c r="B1" s="374"/>
      <c r="C1" s="374"/>
      <c r="D1" s="374"/>
      <c r="E1" s="374"/>
      <c r="F1" s="374"/>
      <c r="G1" s="374"/>
    </row>
    <row r="2" spans="1:7" ht="14.25" customHeight="1">
      <c r="A2" s="375" t="s">
        <v>297</v>
      </c>
      <c r="B2" s="375"/>
      <c r="C2" s="375"/>
      <c r="D2" s="375"/>
      <c r="E2" s="375"/>
      <c r="F2" s="375"/>
      <c r="G2" s="375"/>
    </row>
    <row r="3" spans="1:7" ht="9" customHeight="1">
      <c r="A3" s="119"/>
      <c r="B3" s="119"/>
      <c r="C3" s="119"/>
      <c r="D3" s="119"/>
      <c r="E3" s="119"/>
      <c r="F3" s="119"/>
      <c r="G3" s="119"/>
    </row>
    <row r="4" spans="1:7" ht="19.5" customHeight="1">
      <c r="A4" s="367" t="s">
        <v>119</v>
      </c>
      <c r="B4" s="368"/>
      <c r="C4" s="337" t="s">
        <v>298</v>
      </c>
      <c r="D4" s="337"/>
      <c r="E4" s="337"/>
      <c r="F4" s="376" t="s">
        <v>299</v>
      </c>
      <c r="G4" s="377"/>
    </row>
    <row r="5" spans="1:7" ht="27" customHeight="1">
      <c r="A5" s="367"/>
      <c r="B5" s="368"/>
      <c r="C5" s="120" t="s">
        <v>300</v>
      </c>
      <c r="D5" s="120" t="s">
        <v>301</v>
      </c>
      <c r="E5" s="120" t="s">
        <v>302</v>
      </c>
      <c r="F5" s="96" t="s">
        <v>301</v>
      </c>
      <c r="G5" s="121" t="s">
        <v>302</v>
      </c>
    </row>
    <row r="6" spans="1:7" ht="19.5" customHeight="1">
      <c r="A6" s="336" t="s">
        <v>125</v>
      </c>
      <c r="B6" s="337"/>
      <c r="C6" s="122">
        <v>38</v>
      </c>
      <c r="D6" s="123"/>
      <c r="E6" s="122">
        <v>23822</v>
      </c>
      <c r="F6" s="123"/>
      <c r="G6" s="124">
        <v>5072</v>
      </c>
    </row>
    <row r="7" spans="1:7" ht="18.75" customHeight="1">
      <c r="A7" s="369" t="s">
        <v>126</v>
      </c>
      <c r="B7" s="105" t="s">
        <v>267</v>
      </c>
      <c r="C7" s="123">
        <v>1</v>
      </c>
      <c r="D7" s="123">
        <v>300</v>
      </c>
      <c r="E7" s="123">
        <v>457</v>
      </c>
      <c r="F7" s="123">
        <v>300</v>
      </c>
      <c r="G7" s="124"/>
    </row>
    <row r="8" spans="1:7" ht="18.75" customHeight="1">
      <c r="A8" s="369"/>
      <c r="B8" s="105" t="s">
        <v>268</v>
      </c>
      <c r="C8" s="123">
        <v>3</v>
      </c>
      <c r="D8" s="123">
        <v>5000</v>
      </c>
      <c r="E8" s="123">
        <v>7016</v>
      </c>
      <c r="F8" s="123">
        <v>1500</v>
      </c>
      <c r="G8" s="124">
        <v>533.9</v>
      </c>
    </row>
    <row r="9" spans="1:7" ht="18.75" customHeight="1">
      <c r="A9" s="369"/>
      <c r="B9" s="105" t="s">
        <v>269</v>
      </c>
      <c r="C9" s="122">
        <v>2</v>
      </c>
      <c r="D9" s="122">
        <v>300</v>
      </c>
      <c r="E9" s="122">
        <v>683</v>
      </c>
      <c r="F9" s="122">
        <v>300</v>
      </c>
      <c r="G9" s="124">
        <v>21</v>
      </c>
    </row>
    <row r="10" spans="1:7" ht="18.75" customHeight="1">
      <c r="A10" s="369"/>
      <c r="B10" s="105" t="s">
        <v>270</v>
      </c>
      <c r="C10" s="122">
        <v>1</v>
      </c>
      <c r="D10" s="122">
        <v>300</v>
      </c>
      <c r="E10" s="122">
        <v>304</v>
      </c>
      <c r="F10" s="122">
        <v>300</v>
      </c>
      <c r="G10" s="124">
        <v>149.32</v>
      </c>
    </row>
    <row r="11" spans="1:7" ht="18.75" customHeight="1">
      <c r="A11" s="369"/>
      <c r="B11" s="105" t="s">
        <v>271</v>
      </c>
      <c r="C11" s="123">
        <v>1</v>
      </c>
      <c r="D11" s="123">
        <v>300</v>
      </c>
      <c r="E11" s="123">
        <v>310</v>
      </c>
      <c r="F11" s="123">
        <v>300</v>
      </c>
      <c r="G11" s="124"/>
    </row>
    <row r="12" spans="1:7" ht="18.75" customHeight="1">
      <c r="A12" s="369"/>
      <c r="B12" s="105" t="s">
        <v>272</v>
      </c>
      <c r="C12" s="123">
        <v>1</v>
      </c>
      <c r="D12" s="123">
        <v>300</v>
      </c>
      <c r="E12" s="123">
        <v>450</v>
      </c>
      <c r="F12" s="123">
        <v>300</v>
      </c>
      <c r="G12" s="124"/>
    </row>
    <row r="13" spans="1:7" ht="18.75" customHeight="1">
      <c r="A13" s="369"/>
      <c r="B13" s="105" t="s">
        <v>273</v>
      </c>
      <c r="C13" s="123">
        <v>2</v>
      </c>
      <c r="D13" s="123">
        <v>300</v>
      </c>
      <c r="E13" s="123">
        <v>832</v>
      </c>
      <c r="F13" s="123">
        <v>300</v>
      </c>
      <c r="G13" s="124">
        <v>53</v>
      </c>
    </row>
    <row r="14" spans="1:7" ht="18.75" customHeight="1">
      <c r="A14" s="369"/>
      <c r="B14" s="105" t="s">
        <v>274</v>
      </c>
      <c r="C14" s="122">
        <v>2</v>
      </c>
      <c r="D14" s="122">
        <v>2000</v>
      </c>
      <c r="E14" s="122">
        <v>2470</v>
      </c>
      <c r="F14" s="122">
        <v>1000</v>
      </c>
      <c r="G14" s="124">
        <v>10</v>
      </c>
    </row>
    <row r="15" spans="1:7" ht="18.75" customHeight="1">
      <c r="A15" s="369"/>
      <c r="B15" s="105" t="s">
        <v>275</v>
      </c>
      <c r="C15" s="122">
        <v>3</v>
      </c>
      <c r="D15" s="122">
        <v>2000</v>
      </c>
      <c r="E15" s="122">
        <v>1781</v>
      </c>
      <c r="F15" s="122">
        <v>1000</v>
      </c>
      <c r="G15" s="124"/>
    </row>
    <row r="16" spans="1:7" ht="18.75" customHeight="1">
      <c r="A16" s="369"/>
      <c r="B16" s="105" t="s">
        <v>276</v>
      </c>
      <c r="C16" s="122">
        <v>7</v>
      </c>
      <c r="D16" s="122">
        <v>3000</v>
      </c>
      <c r="E16" s="122">
        <v>4759</v>
      </c>
      <c r="F16" s="122">
        <v>1500</v>
      </c>
      <c r="G16" s="124">
        <v>2925</v>
      </c>
    </row>
    <row r="17" spans="1:7" ht="18.75" customHeight="1">
      <c r="A17" s="369"/>
      <c r="B17" s="105" t="s">
        <v>277</v>
      </c>
      <c r="C17" s="122">
        <v>4</v>
      </c>
      <c r="D17" s="122">
        <v>3000</v>
      </c>
      <c r="E17" s="122">
        <v>3704</v>
      </c>
      <c r="F17" s="122">
        <v>1500</v>
      </c>
      <c r="G17" s="124">
        <v>1515</v>
      </c>
    </row>
    <row r="18" spans="1:7" ht="18.75" customHeight="1">
      <c r="A18" s="370" t="s">
        <v>138</v>
      </c>
      <c r="B18" s="105" t="s">
        <v>278</v>
      </c>
      <c r="C18" s="123"/>
      <c r="D18" s="123">
        <v>200</v>
      </c>
      <c r="E18" s="123"/>
      <c r="F18" s="123">
        <v>200</v>
      </c>
      <c r="G18" s="124"/>
    </row>
    <row r="19" spans="1:7" ht="18.75" customHeight="1">
      <c r="A19" s="371"/>
      <c r="B19" s="105" t="s">
        <v>279</v>
      </c>
      <c r="C19" s="123"/>
      <c r="D19" s="123">
        <v>200</v>
      </c>
      <c r="E19" s="123"/>
      <c r="F19" s="123">
        <v>200</v>
      </c>
      <c r="G19" s="124">
        <v>23</v>
      </c>
    </row>
    <row r="20" spans="1:7" ht="18.75" customHeight="1">
      <c r="A20" s="371"/>
      <c r="B20" s="105" t="s">
        <v>280</v>
      </c>
      <c r="C20" s="123">
        <v>1</v>
      </c>
      <c r="D20" s="123">
        <v>200</v>
      </c>
      <c r="E20" s="123">
        <v>240</v>
      </c>
      <c r="F20" s="123">
        <v>200</v>
      </c>
      <c r="G20" s="124">
        <v>52</v>
      </c>
    </row>
    <row r="21" spans="1:7" ht="18.75" customHeight="1">
      <c r="A21" s="371"/>
      <c r="B21" s="105" t="s">
        <v>281</v>
      </c>
      <c r="C21" s="123"/>
      <c r="D21" s="123">
        <v>200</v>
      </c>
      <c r="E21" s="123"/>
      <c r="F21" s="123">
        <v>200</v>
      </c>
      <c r="G21" s="124">
        <v>216</v>
      </c>
    </row>
    <row r="22" spans="1:7" ht="18.75" customHeight="1">
      <c r="A22" s="371"/>
      <c r="B22" s="105" t="s">
        <v>282</v>
      </c>
      <c r="C22" s="123">
        <v>1</v>
      </c>
      <c r="D22" s="123">
        <v>200</v>
      </c>
      <c r="E22" s="123">
        <v>240</v>
      </c>
      <c r="F22" s="123">
        <v>200</v>
      </c>
      <c r="G22" s="124"/>
    </row>
    <row r="23" spans="1:7" ht="18.75" customHeight="1">
      <c r="A23" s="371"/>
      <c r="B23" s="105" t="s">
        <v>283</v>
      </c>
      <c r="C23" s="123">
        <v>1</v>
      </c>
      <c r="D23" s="123">
        <v>500</v>
      </c>
      <c r="E23" s="123">
        <v>1000</v>
      </c>
      <c r="F23" s="123">
        <v>350</v>
      </c>
      <c r="G23" s="124">
        <v>40</v>
      </c>
    </row>
    <row r="24" spans="1:7" ht="18.75" customHeight="1">
      <c r="A24" s="371"/>
      <c r="B24" s="105" t="s">
        <v>284</v>
      </c>
      <c r="C24" s="122">
        <v>3</v>
      </c>
      <c r="D24" s="122">
        <v>200</v>
      </c>
      <c r="E24" s="122">
        <v>498</v>
      </c>
      <c r="F24" s="122">
        <v>200</v>
      </c>
      <c r="G24" s="124">
        <v>20</v>
      </c>
    </row>
    <row r="25" spans="1:7" ht="18.75" customHeight="1">
      <c r="A25" s="372"/>
      <c r="B25" s="105" t="s">
        <v>286</v>
      </c>
      <c r="C25" s="122"/>
      <c r="D25" s="122">
        <v>50</v>
      </c>
      <c r="E25" s="122">
        <v>50</v>
      </c>
      <c r="F25" s="122">
        <v>30</v>
      </c>
      <c r="G25" s="124"/>
    </row>
    <row r="26" spans="1:7" ht="18.75" customHeight="1">
      <c r="A26" s="312" t="s">
        <v>147</v>
      </c>
      <c r="B26" s="105" t="s">
        <v>148</v>
      </c>
      <c r="C26" s="125">
        <f>C7+C9+C10+C11</f>
        <v>5</v>
      </c>
      <c r="D26" s="125">
        <f>D7+D9+D10+D11</f>
        <v>1200</v>
      </c>
      <c r="E26" s="125">
        <f>E7+E9+E10+E11</f>
        <v>1754</v>
      </c>
      <c r="F26" s="125">
        <f>F7+F9+F10+F11</f>
        <v>1200</v>
      </c>
      <c r="G26" s="126">
        <f>G7+G9+G10+G11</f>
        <v>170.32</v>
      </c>
    </row>
    <row r="27" spans="1:7" ht="18.75" customHeight="1">
      <c r="A27" s="373"/>
      <c r="B27" s="102" t="s">
        <v>149</v>
      </c>
      <c r="C27" s="125">
        <f>C12+C13+C19+C20+C21+C22+C23+C29+C30+C31+C32+C33+C34+C35</f>
        <v>11</v>
      </c>
      <c r="D27" s="125">
        <f>D12+D13+D19+D20+D21+D22+D23+D29+D30+D31+D32+D33+D34+D35</f>
        <v>4200</v>
      </c>
      <c r="E27" s="125">
        <f>E12+E13+E19+E20+E21+E22+E23+E29+E30+E31+E32+E33+E34+E35</f>
        <v>7268.5</v>
      </c>
      <c r="F27" s="125">
        <f>F12+F13+F19+F20+F21+F22+F23+F29+F30+F31+F32+F33+F34+F35</f>
        <v>2400</v>
      </c>
      <c r="G27" s="126">
        <f>G12+G13+G19+G20+G21+G22+G23+G29+G30+G31+G32+G33+G34+G35</f>
        <v>487.28</v>
      </c>
    </row>
    <row r="28" spans="1:7" ht="18.75" customHeight="1">
      <c r="A28" s="283" t="s">
        <v>150</v>
      </c>
      <c r="B28" s="105" t="s">
        <v>288</v>
      </c>
      <c r="C28" s="125"/>
      <c r="D28" s="125">
        <v>50</v>
      </c>
      <c r="E28" s="125">
        <v>79</v>
      </c>
      <c r="F28" s="125">
        <v>30</v>
      </c>
      <c r="G28" s="126">
        <v>40</v>
      </c>
    </row>
    <row r="29" spans="1:7" ht="18.75" customHeight="1">
      <c r="A29" s="283"/>
      <c r="B29" s="105" t="s">
        <v>289</v>
      </c>
      <c r="C29" s="125">
        <v>1</v>
      </c>
      <c r="D29" s="125">
        <v>50</v>
      </c>
      <c r="E29" s="125">
        <v>3000</v>
      </c>
      <c r="F29" s="125">
        <v>150</v>
      </c>
      <c r="G29" s="126"/>
    </row>
    <row r="30" spans="1:7" ht="18.75" customHeight="1">
      <c r="A30" s="283"/>
      <c r="B30" s="105" t="s">
        <v>290</v>
      </c>
      <c r="C30" s="125">
        <v>1</v>
      </c>
      <c r="D30" s="125">
        <v>50</v>
      </c>
      <c r="E30" s="125">
        <v>500</v>
      </c>
      <c r="F30" s="125">
        <v>30</v>
      </c>
      <c r="G30" s="126">
        <v>1.28</v>
      </c>
    </row>
    <row r="31" spans="1:7" ht="18.75" customHeight="1">
      <c r="A31" s="283"/>
      <c r="B31" s="105" t="s">
        <v>291</v>
      </c>
      <c r="C31" s="125"/>
      <c r="D31" s="125">
        <v>50</v>
      </c>
      <c r="E31" s="125"/>
      <c r="F31" s="125">
        <v>30</v>
      </c>
      <c r="G31" s="126">
        <v>32</v>
      </c>
    </row>
    <row r="32" spans="1:7" ht="18.75" customHeight="1">
      <c r="A32" s="283"/>
      <c r="B32" s="105" t="s">
        <v>292</v>
      </c>
      <c r="C32" s="123">
        <v>1</v>
      </c>
      <c r="D32" s="123">
        <v>50</v>
      </c>
      <c r="E32" s="123">
        <v>46.5</v>
      </c>
      <c r="F32" s="123">
        <v>30</v>
      </c>
      <c r="G32" s="124">
        <v>30</v>
      </c>
    </row>
    <row r="33" spans="1:7" ht="18.75" customHeight="1">
      <c r="A33" s="283"/>
      <c r="B33" s="105" t="s">
        <v>293</v>
      </c>
      <c r="C33" s="123">
        <v>1</v>
      </c>
      <c r="D33" s="123">
        <v>50</v>
      </c>
      <c r="E33" s="123">
        <v>120</v>
      </c>
      <c r="F33" s="123">
        <v>30</v>
      </c>
      <c r="G33" s="124"/>
    </row>
    <row r="34" spans="1:7" ht="18.75" customHeight="1">
      <c r="A34" s="283"/>
      <c r="B34" s="105" t="s">
        <v>294</v>
      </c>
      <c r="C34" s="125">
        <v>1</v>
      </c>
      <c r="D34" s="125">
        <v>50</v>
      </c>
      <c r="E34" s="125">
        <v>800</v>
      </c>
      <c r="F34" s="125">
        <v>30</v>
      </c>
      <c r="G34" s="126"/>
    </row>
    <row r="35" spans="1:7" ht="18.75" customHeight="1">
      <c r="A35" s="366" t="s">
        <v>158</v>
      </c>
      <c r="B35" s="105" t="s">
        <v>159</v>
      </c>
      <c r="C35" s="122"/>
      <c r="D35" s="122">
        <v>2000</v>
      </c>
      <c r="E35" s="122">
        <v>40</v>
      </c>
      <c r="F35" s="122">
        <v>350</v>
      </c>
      <c r="G35" s="127">
        <v>40</v>
      </c>
    </row>
    <row r="36" spans="1:7" ht="18.75" customHeight="1">
      <c r="A36" s="366"/>
      <c r="B36" s="120" t="s">
        <v>303</v>
      </c>
      <c r="C36" s="125"/>
      <c r="D36" s="125">
        <v>0</v>
      </c>
      <c r="E36" s="125"/>
      <c r="F36" s="125">
        <v>0</v>
      </c>
      <c r="G36" s="128">
        <v>0</v>
      </c>
    </row>
    <row r="37" spans="1:7" ht="18.75" customHeight="1">
      <c r="A37" s="366"/>
      <c r="B37" s="129" t="s">
        <v>304</v>
      </c>
      <c r="C37" s="120"/>
      <c r="D37" s="120">
        <v>0</v>
      </c>
      <c r="E37" s="120"/>
      <c r="F37" s="120">
        <v>0</v>
      </c>
      <c r="G37" s="130"/>
    </row>
  </sheetData>
  <sheetProtection/>
  <mergeCells count="11">
    <mergeCell ref="A1:G1"/>
    <mergeCell ref="A2:G2"/>
    <mergeCell ref="C4:E4"/>
    <mergeCell ref="F4:G4"/>
    <mergeCell ref="A28:A34"/>
    <mergeCell ref="A35:A37"/>
    <mergeCell ref="A4:B5"/>
    <mergeCell ref="A6:B6"/>
    <mergeCell ref="A7:A17"/>
    <mergeCell ref="A18:A25"/>
    <mergeCell ref="A26:A27"/>
  </mergeCells>
  <printOptions/>
  <pageMargins left="0.71" right="0.47" top="0.81" bottom="0.42" header="0" footer="0.5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6">
      <selection activeCell="B34" sqref="A34:IV34"/>
    </sheetView>
  </sheetViews>
  <sheetFormatPr defaultColWidth="9.00390625" defaultRowHeight="14.25"/>
  <cols>
    <col min="1" max="1" width="9.00390625" style="93" customWidth="1"/>
    <col min="2" max="2" width="23.50390625" style="93" customWidth="1"/>
    <col min="3" max="3" width="14.875" style="93" customWidth="1"/>
    <col min="4" max="4" width="17.875" style="93" customWidth="1"/>
    <col min="5" max="5" width="14.375" style="93" customWidth="1"/>
    <col min="6" max="6" width="9.00390625" style="93" customWidth="1"/>
    <col min="7" max="7" width="12.625" style="93" bestFit="1" customWidth="1"/>
    <col min="8" max="16384" width="9.00390625" style="93" customWidth="1"/>
  </cols>
  <sheetData>
    <row r="1" spans="1:5" ht="24" customHeight="1">
      <c r="A1" s="383" t="s">
        <v>305</v>
      </c>
      <c r="B1" s="383"/>
      <c r="C1" s="383"/>
      <c r="D1" s="383"/>
      <c r="E1" s="383"/>
    </row>
    <row r="2" spans="2:6" ht="18.75">
      <c r="B2" s="384" t="s">
        <v>306</v>
      </c>
      <c r="C2" s="385"/>
      <c r="D2" s="385"/>
      <c r="E2" s="385"/>
      <c r="F2" s="94"/>
    </row>
    <row r="3" spans="1:6" ht="16.5" customHeight="1">
      <c r="A3" s="386" t="s">
        <v>307</v>
      </c>
      <c r="B3" s="387"/>
      <c r="C3" s="95" t="s">
        <v>308</v>
      </c>
      <c r="D3" s="96" t="s">
        <v>4</v>
      </c>
      <c r="E3" s="97" t="s">
        <v>309</v>
      </c>
      <c r="F3" s="98"/>
    </row>
    <row r="4" spans="1:6" ht="20.25" customHeight="1">
      <c r="A4" s="367" t="s">
        <v>310</v>
      </c>
      <c r="B4" s="368"/>
      <c r="C4" s="99">
        <v>67594.84746090372</v>
      </c>
      <c r="D4" s="100">
        <v>807531.7993609037</v>
      </c>
      <c r="E4" s="101">
        <v>10.890129941335758</v>
      </c>
      <c r="F4" s="98"/>
    </row>
    <row r="5" spans="1:6" ht="20.25" customHeight="1">
      <c r="A5" s="373" t="s">
        <v>311</v>
      </c>
      <c r="B5" s="378"/>
      <c r="C5" s="103">
        <v>62555.6109</v>
      </c>
      <c r="D5" s="103">
        <v>761424.9088999999</v>
      </c>
      <c r="E5" s="101">
        <v>10.581117862138093</v>
      </c>
      <c r="F5" s="98"/>
    </row>
    <row r="6" spans="1:6" ht="20.25" customHeight="1">
      <c r="A6" s="373" t="s">
        <v>35</v>
      </c>
      <c r="B6" s="378"/>
      <c r="C6" s="99">
        <v>5039.236560903725</v>
      </c>
      <c r="D6" s="100">
        <v>46106.89046090372</v>
      </c>
      <c r="E6" s="101">
        <v>16.255428118794903</v>
      </c>
      <c r="F6" s="98"/>
    </row>
    <row r="7" spans="1:6" ht="20.25" customHeight="1">
      <c r="A7" s="379" t="s">
        <v>312</v>
      </c>
      <c r="B7" s="380"/>
      <c r="C7" s="104">
        <v>51506.03225499766</v>
      </c>
      <c r="D7" s="100">
        <v>532018.3455549977</v>
      </c>
      <c r="E7" s="101">
        <v>15.055885619998332</v>
      </c>
      <c r="F7" s="98"/>
    </row>
    <row r="8" spans="1:6" ht="20.25" customHeight="1">
      <c r="A8" s="382" t="s">
        <v>126</v>
      </c>
      <c r="B8" s="105" t="s">
        <v>267</v>
      </c>
      <c r="C8" s="103">
        <v>3343.1207</v>
      </c>
      <c r="D8" s="103">
        <v>41659.7467</v>
      </c>
      <c r="E8" s="101">
        <v>8.50528821682759</v>
      </c>
      <c r="F8" s="98"/>
    </row>
    <row r="9" spans="1:6" ht="20.25" customHeight="1">
      <c r="A9" s="382"/>
      <c r="B9" s="105" t="s">
        <v>268</v>
      </c>
      <c r="C9" s="103">
        <v>2632.4876</v>
      </c>
      <c r="D9" s="103">
        <v>31937.4727</v>
      </c>
      <c r="E9" s="101">
        <v>17.444132472520096</v>
      </c>
      <c r="F9" s="98"/>
    </row>
    <row r="10" spans="1:6" ht="20.25" customHeight="1">
      <c r="A10" s="382"/>
      <c r="B10" s="105" t="s">
        <v>269</v>
      </c>
      <c r="C10" s="103">
        <v>3784.4219</v>
      </c>
      <c r="D10" s="103">
        <v>44706.1993</v>
      </c>
      <c r="E10" s="101">
        <v>9.31038361799046</v>
      </c>
      <c r="F10" s="98"/>
    </row>
    <row r="11" spans="1:6" ht="20.25" customHeight="1">
      <c r="A11" s="382"/>
      <c r="B11" s="105" t="s">
        <v>270</v>
      </c>
      <c r="C11" s="106">
        <v>3130.0308</v>
      </c>
      <c r="D11" s="106">
        <v>37661.625700000004</v>
      </c>
      <c r="E11" s="101">
        <v>7.3255678695563</v>
      </c>
      <c r="F11" s="98"/>
    </row>
    <row r="12" spans="1:6" ht="20.25" customHeight="1">
      <c r="A12" s="382"/>
      <c r="B12" s="105" t="s">
        <v>271</v>
      </c>
      <c r="C12" s="106">
        <v>2540.9694</v>
      </c>
      <c r="D12" s="106">
        <v>30478.5219</v>
      </c>
      <c r="E12" s="101">
        <v>13.34489493073665</v>
      </c>
      <c r="F12" s="98"/>
    </row>
    <row r="13" spans="1:6" ht="20.25" customHeight="1">
      <c r="A13" s="382"/>
      <c r="B13" s="105" t="s">
        <v>272</v>
      </c>
      <c r="C13" s="100">
        <v>1476.9632</v>
      </c>
      <c r="D13" s="100">
        <v>19670.091399999998</v>
      </c>
      <c r="E13" s="101">
        <v>3.9530268090092737</v>
      </c>
      <c r="F13" s="98"/>
    </row>
    <row r="14" spans="1:6" ht="20.25" customHeight="1">
      <c r="A14" s="382"/>
      <c r="B14" s="105" t="s">
        <v>273</v>
      </c>
      <c r="C14" s="107">
        <v>2951.8641</v>
      </c>
      <c r="D14" s="107">
        <v>34242.3834</v>
      </c>
      <c r="E14" s="101">
        <v>13.494885001286983</v>
      </c>
      <c r="F14" s="98"/>
    </row>
    <row r="15" spans="1:6" ht="20.25" customHeight="1">
      <c r="A15" s="382"/>
      <c r="B15" s="105" t="s">
        <v>274</v>
      </c>
      <c r="C15" s="107">
        <v>5448.5822</v>
      </c>
      <c r="D15" s="107">
        <v>64791.29839999999</v>
      </c>
      <c r="E15" s="101">
        <v>18.387992547264343</v>
      </c>
      <c r="F15" s="98"/>
    </row>
    <row r="16" spans="1:6" ht="20.25" customHeight="1">
      <c r="A16" s="382"/>
      <c r="B16" s="105" t="s">
        <v>275</v>
      </c>
      <c r="C16" s="100">
        <v>9252.148521536656</v>
      </c>
      <c r="D16" s="100">
        <v>103534.07870489886</v>
      </c>
      <c r="E16" s="101">
        <v>12.107889422212091</v>
      </c>
      <c r="F16" s="98"/>
    </row>
    <row r="17" spans="1:6" ht="20.25" customHeight="1">
      <c r="A17" s="382"/>
      <c r="B17" s="105" t="s">
        <v>276</v>
      </c>
      <c r="C17" s="108">
        <v>12942.7274</v>
      </c>
      <c r="D17" s="108">
        <v>147283.76570000002</v>
      </c>
      <c r="E17" s="101">
        <v>8.759436248038991</v>
      </c>
      <c r="F17" s="98"/>
    </row>
    <row r="18" spans="1:6" ht="20.25" customHeight="1">
      <c r="A18" s="382"/>
      <c r="B18" s="105" t="s">
        <v>277</v>
      </c>
      <c r="C18" s="108">
        <v>7259.9637</v>
      </c>
      <c r="D18" s="108">
        <v>83388.49710000001</v>
      </c>
      <c r="E18" s="101">
        <v>13.827279384447056</v>
      </c>
      <c r="F18" s="98"/>
    </row>
    <row r="19" spans="1:6" ht="20.25" customHeight="1">
      <c r="A19" s="370" t="s">
        <v>138</v>
      </c>
      <c r="B19" s="105" t="s">
        <v>278</v>
      </c>
      <c r="C19" s="109">
        <v>824.2806</v>
      </c>
      <c r="D19" s="109">
        <v>10512.363800000001</v>
      </c>
      <c r="E19" s="101">
        <v>6.89961828257516</v>
      </c>
      <c r="F19" s="98"/>
    </row>
    <row r="20" spans="1:6" ht="20.25" customHeight="1">
      <c r="A20" s="371"/>
      <c r="B20" s="105" t="s">
        <v>279</v>
      </c>
      <c r="C20" s="110">
        <v>946.2681</v>
      </c>
      <c r="D20" s="110">
        <v>12705.361400000002</v>
      </c>
      <c r="E20" s="101">
        <v>5.375207060694452</v>
      </c>
      <c r="F20" s="98"/>
    </row>
    <row r="21" spans="1:6" ht="20.25" customHeight="1">
      <c r="A21" s="371"/>
      <c r="B21" s="105" t="s">
        <v>280</v>
      </c>
      <c r="C21" s="100">
        <v>1298.0205</v>
      </c>
      <c r="D21" s="100">
        <v>14019.584200000001</v>
      </c>
      <c r="E21" s="101">
        <v>-2.628651687485178</v>
      </c>
      <c r="F21" s="98"/>
    </row>
    <row r="22" spans="1:6" ht="20.25" customHeight="1">
      <c r="A22" s="371"/>
      <c r="B22" s="105" t="s">
        <v>281</v>
      </c>
      <c r="C22" s="111">
        <v>863.0281</v>
      </c>
      <c r="D22" s="111">
        <v>11273.482499999998</v>
      </c>
      <c r="E22" s="101">
        <v>1.9206811995272122</v>
      </c>
      <c r="F22" s="98"/>
    </row>
    <row r="23" spans="1:6" ht="20.25" customHeight="1">
      <c r="A23" s="371"/>
      <c r="B23" s="105" t="s">
        <v>282</v>
      </c>
      <c r="C23" s="111">
        <v>676.8078</v>
      </c>
      <c r="D23" s="111">
        <v>8770.531299999999</v>
      </c>
      <c r="E23" s="101">
        <v>7.369555629380055</v>
      </c>
      <c r="F23" s="98"/>
    </row>
    <row r="24" spans="1:6" ht="20.25" customHeight="1">
      <c r="A24" s="371"/>
      <c r="B24" s="105" t="s">
        <v>283</v>
      </c>
      <c r="C24" s="111">
        <v>1573.9519</v>
      </c>
      <c r="D24" s="111">
        <v>19449.286899999996</v>
      </c>
      <c r="E24" s="101">
        <v>4.321975186803042</v>
      </c>
      <c r="F24" s="98"/>
    </row>
    <row r="25" spans="1:6" ht="20.25" customHeight="1">
      <c r="A25" s="371"/>
      <c r="B25" s="105" t="s">
        <v>284</v>
      </c>
      <c r="C25" s="100">
        <v>2963.38993936707</v>
      </c>
      <c r="D25" s="100">
        <v>28804.795837219313</v>
      </c>
      <c r="E25" s="101">
        <v>28.498521726882796</v>
      </c>
      <c r="F25" s="98"/>
    </row>
    <row r="26" spans="1:6" ht="20.25" customHeight="1">
      <c r="A26" s="372"/>
      <c r="B26" s="105" t="s">
        <v>286</v>
      </c>
      <c r="C26" s="100">
        <v>1108.7356</v>
      </c>
      <c r="D26" s="100">
        <v>13610.1114</v>
      </c>
      <c r="E26" s="101">
        <v>13.567550303217546</v>
      </c>
      <c r="F26" s="98"/>
    </row>
    <row r="27" spans="1:6" ht="20.25" customHeight="1">
      <c r="A27" s="312" t="s">
        <v>147</v>
      </c>
      <c r="B27" s="105" t="s">
        <v>148</v>
      </c>
      <c r="C27" s="100">
        <f>(C8+C10+C11+C12)*0.85</f>
        <v>10878.76138</v>
      </c>
      <c r="D27" s="100">
        <f>(D8+D10+D11+D12)*0.85</f>
        <v>131330.17956</v>
      </c>
      <c r="E27" s="112"/>
      <c r="F27" s="98"/>
    </row>
    <row r="28" spans="1:6" ht="20.25" customHeight="1">
      <c r="A28" s="312"/>
      <c r="B28" s="105" t="s">
        <v>149</v>
      </c>
      <c r="C28" s="100">
        <f>(C13+C14+C20+C21+C22+C23+C24+C31+C30+C32+C34+C33+C35)*0.9</f>
        <v>9837.77067</v>
      </c>
      <c r="D28" s="100">
        <f>(D13+D14+D20+D21+D22+D23+D24+D31+D30+D32+D34+D33+D35)*0.9</f>
        <v>121590.18035999998</v>
      </c>
      <c r="E28" s="112"/>
      <c r="F28" s="98"/>
    </row>
    <row r="29" spans="1:6" ht="20.25" customHeight="1">
      <c r="A29" s="283" t="s">
        <v>150</v>
      </c>
      <c r="B29" s="105" t="s">
        <v>288</v>
      </c>
      <c r="C29" s="113">
        <v>161.4174</v>
      </c>
      <c r="D29" s="113">
        <v>2162.2724</v>
      </c>
      <c r="E29" s="114">
        <v>10.756573659171028</v>
      </c>
      <c r="F29" s="98"/>
    </row>
    <row r="30" spans="1:6" ht="20.25" customHeight="1">
      <c r="A30" s="283"/>
      <c r="B30" s="105" t="s">
        <v>289</v>
      </c>
      <c r="C30" s="115">
        <v>113.5904</v>
      </c>
      <c r="D30" s="115">
        <v>1469.4711000000002</v>
      </c>
      <c r="E30" s="114">
        <v>8.263711717719906</v>
      </c>
      <c r="F30" s="98"/>
    </row>
    <row r="31" spans="1:6" ht="20.25" customHeight="1">
      <c r="A31" s="283"/>
      <c r="B31" s="105" t="s">
        <v>290</v>
      </c>
      <c r="C31" s="115">
        <v>107.6602</v>
      </c>
      <c r="D31" s="115">
        <v>1345.7197</v>
      </c>
      <c r="E31" s="114">
        <v>7.702362950609373</v>
      </c>
      <c r="F31" s="98"/>
    </row>
    <row r="32" spans="1:6" ht="20.25" customHeight="1">
      <c r="A32" s="283"/>
      <c r="B32" s="105" t="s">
        <v>291</v>
      </c>
      <c r="C32" s="116">
        <v>197.2592</v>
      </c>
      <c r="D32" s="116">
        <v>2506.3224999999998</v>
      </c>
      <c r="E32" s="114">
        <v>-2.5848283052606873</v>
      </c>
      <c r="F32" s="98"/>
    </row>
    <row r="33" spans="1:6" ht="20.25" customHeight="1">
      <c r="A33" s="283"/>
      <c r="B33" s="105" t="s">
        <v>292</v>
      </c>
      <c r="C33" s="117">
        <v>264.4717</v>
      </c>
      <c r="D33" s="117">
        <v>3589.7133</v>
      </c>
      <c r="E33" s="114">
        <v>2.6575207429795147</v>
      </c>
      <c r="F33" s="98"/>
    </row>
    <row r="34" spans="1:6" ht="20.25" customHeight="1">
      <c r="A34" s="283"/>
      <c r="B34" s="105" t="s">
        <v>293</v>
      </c>
      <c r="C34" s="116">
        <v>88.4708</v>
      </c>
      <c r="D34" s="116">
        <v>985.8548000000001</v>
      </c>
      <c r="E34" s="114">
        <v>17.7430867552183</v>
      </c>
      <c r="F34" s="98"/>
    </row>
    <row r="35" spans="1:6" ht="20.25" customHeight="1">
      <c r="A35" s="283"/>
      <c r="B35" s="105" t="s">
        <v>294</v>
      </c>
      <c r="C35" s="117">
        <v>372.5003</v>
      </c>
      <c r="D35" s="117">
        <v>5072.397900000001</v>
      </c>
      <c r="E35" s="114">
        <v>4.052324202880355</v>
      </c>
      <c r="F35" s="98"/>
    </row>
    <row r="36" spans="1:5" ht="21" customHeight="1">
      <c r="A36" s="381"/>
      <c r="B36" s="381"/>
      <c r="C36" s="381"/>
      <c r="D36" s="381"/>
      <c r="E36" s="381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2019-01-28T07:01:25Z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