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94" activeTab="0"/>
  </bookViews>
  <sheets>
    <sheet name="主要指标 " sheetId="1" r:id="rId1"/>
    <sheet name="2.镇固投" sheetId="2" r:id="rId2"/>
    <sheet name="338重点" sheetId="3" r:id="rId3"/>
    <sheet name="225在建" sheetId="4" r:id="rId4"/>
    <sheet name="1.镇工业" sheetId="5" r:id="rId5"/>
    <sheet name="镇商业" sheetId="6" r:id="rId6"/>
    <sheet name="镇财收" sheetId="7" r:id="rId7"/>
    <sheet name="镇招商" sheetId="8" r:id="rId8"/>
    <sheet name="3.镇供电" sheetId="9" r:id="rId9"/>
    <sheet name="县GDP" sheetId="10" r:id="rId10"/>
    <sheet name="7.县固定资产" sheetId="11" r:id="rId11"/>
    <sheet name="5.县工业" sheetId="12" r:id="rId12"/>
    <sheet name="6.县社消" sheetId="13" r:id="rId13"/>
    <sheet name="县财政收支" sheetId="14" r:id="rId14"/>
    <sheet name="4.县供电" sheetId="15" r:id="rId15"/>
    <sheet name="0d6HYCp0" sheetId="16" state="hidden" r:id="rId16"/>
  </sheets>
  <externalReferences>
    <externalReference r:id="rId19"/>
    <externalReference r:id="rId20"/>
    <externalReference r:id="rId21"/>
  </externalReferences>
  <definedNames>
    <definedName name="aa">'[1]XL4Poppy'!$C$39</definedName>
    <definedName name="Bust" localSheetId="15">'0d6HYCp0'!$C$31</definedName>
    <definedName name="Continue" localSheetId="15">'0d6HYCp0'!$C$9</definedName>
    <definedName name="Document_array" localSheetId="15">{"Book1","信息月报2016.4.xls"}</definedName>
    <definedName name="Documents_array" localSheetId="15">'0d6HYCp0'!$B$1:$B$16</definedName>
    <definedName name="Hello">'0d6HYCp0'!$A$15</definedName>
    <definedName name="list">#REF!,#REF!,#REF!</definedName>
    <definedName name="MakeIt">'0d6HYCp0'!$A$26</definedName>
    <definedName name="Morning">'0d6HYCp0'!$C$39</definedName>
    <definedName name="OLE_LINK42" localSheetId="11">'5.县工业'!$B$5</definedName>
    <definedName name="OLE_LINK437" localSheetId="11">'5.县工业'!$B$7</definedName>
    <definedName name="OLE_LINK563" localSheetId="11">'5.县工业'!$D$15</definedName>
    <definedName name="OLE_LINK632" localSheetId="11">'5.县工业'!$D$18</definedName>
    <definedName name="OLE_LINK674" localSheetId="11">'5.县工业'!$D$6</definedName>
    <definedName name="OLE_LINK675" localSheetId="11">'5.县工业'!$D$7</definedName>
    <definedName name="OLE_LINK676" localSheetId="11">'5.县工业'!$D$14</definedName>
    <definedName name="Poppy">'0d6HYCp0'!$C$27</definedName>
    <definedName name="Print_Area_MI">#REF!</definedName>
    <definedName name="전">#REF!</definedName>
    <definedName name="주택사업본부">#REF!</definedName>
    <definedName name="철구사업본부">#REF!</definedName>
    <definedName name="Hello" localSheetId="12">'[2]0d6HYCp0'!$A$15</definedName>
    <definedName name="list" localSheetId="12">#REF!,#REF!,#REF!</definedName>
    <definedName name="MakeIt" localSheetId="12">'[2]0d6HYCp0'!$A$26</definedName>
    <definedName name="Morning" localSheetId="12">'[2]0d6HYCp0'!$C$39</definedName>
    <definedName name="Poppy" localSheetId="12">'[2]0d6HYCp0'!$C$27</definedName>
    <definedName name="Print_Area_MI" localSheetId="12">#REF!</definedName>
    <definedName name="전" localSheetId="12">#REF!</definedName>
    <definedName name="주택사업본부" localSheetId="12">#REF!</definedName>
    <definedName name="철구사업본부" localSheetId="12">#REF!</definedName>
    <definedName name="Hello" localSheetId="0">'0d6HYCp0'!$A$15</definedName>
    <definedName name="list" localSheetId="0">#REF!,#REF!,#REF!</definedName>
    <definedName name="MakeIt" localSheetId="0">'0d6HYCp0'!$A$26</definedName>
    <definedName name="Morning" localSheetId="0">'0d6HYCp0'!$C$39</definedName>
    <definedName name="Poppy" localSheetId="0">'0d6HYCp0'!$C$27</definedName>
    <definedName name="Print_Area_MI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Hello" localSheetId="6">'[3]0d6HYCp0'!$A$15</definedName>
    <definedName name="list" localSheetId="6">#REF!,#REF!,#REF!</definedName>
    <definedName name="MakeIt" localSheetId="6">'[3]0d6HYCp0'!$A$26</definedName>
    <definedName name="Morning" localSheetId="6">'[3]0d6HYCp0'!$C$39</definedName>
    <definedName name="Poppy" localSheetId="6">'[3]0d6HYCp0'!$C$27</definedName>
    <definedName name="Print_Area_MI" localSheetId="6">#REF!</definedName>
    <definedName name="전" localSheetId="6">#REF!</definedName>
    <definedName name="주택사업본부" localSheetId="6">#REF!</definedName>
    <definedName name="철구사업본부" localSheetId="6">#REF!</definedName>
  </definedNames>
  <calcPr fullCalcOnLoad="1"/>
</workbook>
</file>

<file path=xl/sharedStrings.xml><?xml version="1.0" encoding="utf-8"?>
<sst xmlns="http://schemas.openxmlformats.org/spreadsheetml/2006/main" count="725" uniqueCount="398">
  <si>
    <t>2018年1-11月国民经济主要指标</t>
  </si>
  <si>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</si>
  <si>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</si>
  <si>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</si>
  <si>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</si>
  <si>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</si>
  <si>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</si>
  <si>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</si>
  <si>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</si>
  <si>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</si>
  <si>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</si>
  <si>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             </t>
    </r>
    <r>
      <rPr>
        <sz val="14"/>
        <rFont val="宋体"/>
        <family val="0"/>
      </rPr>
      <t>工业</t>
    </r>
  </si>
  <si>
    <t>二、农业总产值</t>
  </si>
  <si>
    <t>三、规模以上工业产值</t>
  </si>
  <si>
    <t>四、固定资产投资（不含农户）</t>
  </si>
  <si>
    <t>——</t>
  </si>
  <si>
    <t xml:space="preserve">     （一）338个重点工业投资</t>
  </si>
  <si>
    <t>4.5（环比）</t>
  </si>
  <si>
    <t xml:space="preserve">     （二）225个重点项目投资</t>
  </si>
  <si>
    <t>8.0（环比）</t>
  </si>
  <si>
    <t xml:space="preserve">     （三）调整公路和铁路投资</t>
  </si>
  <si>
    <t>7.2（环比）</t>
  </si>
  <si>
    <t>五、社会消费品零售总额</t>
  </si>
  <si>
    <t>六、一般公共预算总收入</t>
  </si>
  <si>
    <t xml:space="preserve">    #：一般公共预算收入</t>
  </si>
  <si>
    <t>七、合同利用外资</t>
  </si>
  <si>
    <t>万美元</t>
  </si>
  <si>
    <t>八、实际利用外资（验资口径）</t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</si>
  <si>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>．固定资产投资本月泉州市局未反馈绝对数。</t>
    </r>
  </si>
  <si>
    <t>国民经济主要指标（续）</t>
  </si>
  <si>
    <t>九、自营出口商品总额（上月累计数）</t>
  </si>
  <si>
    <t>十、全社会用电量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</si>
  <si>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</si>
  <si>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</si>
  <si>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</si>
  <si>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</si>
  <si>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十一、新登记工业企业</t>
  </si>
  <si>
    <t>个</t>
  </si>
  <si>
    <t>-139个</t>
  </si>
  <si>
    <r>
      <t xml:space="preserve">             #</t>
    </r>
    <r>
      <rPr>
        <sz val="14"/>
        <rFont val="宋体"/>
        <family val="0"/>
      </rPr>
      <t>：三资工业</t>
    </r>
  </si>
  <si>
    <t>7个</t>
  </si>
  <si>
    <t>十二、新登记工业企业注册资金</t>
  </si>
  <si>
    <t xml:space="preserve">      #：三资工业企业注册资金</t>
  </si>
  <si>
    <t>十三、居民消费价格总指数</t>
  </si>
  <si>
    <t>%</t>
  </si>
  <si>
    <t xml:space="preserve">      #：消费品价格指数</t>
  </si>
  <si>
    <t>十四、全体居民人均可支配收入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</si>
  <si>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</si>
  <si>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</si>
  <si>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</si>
  <si>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</si>
  <si>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</si>
  <si>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</si>
  <si>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</si>
  <si>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</si>
  <si>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</si>
  <si>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r>
      <t xml:space="preserve">    </t>
    </r>
    <r>
      <rPr>
        <sz val="14"/>
        <rFont val="宋体"/>
        <family val="0"/>
      </rPr>
      <t>规模以上工业产值</t>
    </r>
  </si>
  <si>
    <t xml:space="preserve">  1.石材陶瓷业</t>
  </si>
  <si>
    <t xml:space="preserve">    #：石材行业</t>
  </si>
  <si>
    <t xml:space="preserve">  2.水暖厨卫业</t>
  </si>
  <si>
    <r>
      <t xml:space="preserve">  </t>
    </r>
    <r>
      <rPr>
        <sz val="14"/>
        <rFont val="宋体"/>
        <family val="0"/>
      </rPr>
      <t>3</t>
    </r>
    <r>
      <rPr>
        <sz val="14"/>
        <rFont val="宋体"/>
        <family val="0"/>
      </rPr>
      <t>.机械装备业</t>
    </r>
  </si>
  <si>
    <r>
      <t xml:space="preserve">  </t>
    </r>
    <r>
      <rPr>
        <sz val="14"/>
        <rFont val="宋体"/>
        <family val="0"/>
      </rPr>
      <t xml:space="preserve">  #：</t>
    </r>
    <r>
      <rPr>
        <sz val="14"/>
        <rFont val="宋体"/>
        <family val="0"/>
      </rPr>
      <t>光电信息</t>
    </r>
  </si>
  <si>
    <r>
      <t xml:space="preserve">  </t>
    </r>
    <r>
      <rPr>
        <sz val="14"/>
        <rFont val="宋体"/>
        <family val="0"/>
      </rPr>
      <t>4</t>
    </r>
    <r>
      <rPr>
        <sz val="14"/>
        <rFont val="宋体"/>
        <family val="0"/>
      </rPr>
      <t>.纺织鞋服业</t>
    </r>
  </si>
  <si>
    <r>
      <t xml:space="preserve">  </t>
    </r>
    <r>
      <rPr>
        <sz val="14"/>
        <rFont val="宋体"/>
        <family val="0"/>
      </rPr>
      <t>5</t>
    </r>
    <r>
      <rPr>
        <sz val="14"/>
        <rFont val="宋体"/>
        <family val="0"/>
      </rPr>
      <t>.塑料化工业</t>
    </r>
  </si>
  <si>
    <r>
      <t xml:space="preserve">  </t>
    </r>
    <r>
      <rPr>
        <sz val="14"/>
        <rFont val="宋体"/>
        <family val="0"/>
      </rPr>
      <t>6</t>
    </r>
    <r>
      <rPr>
        <sz val="14"/>
        <rFont val="宋体"/>
        <family val="0"/>
      </rPr>
      <t>.日用轻工业</t>
    </r>
  </si>
  <si>
    <r>
      <t xml:space="preserve">  </t>
    </r>
    <r>
      <rPr>
        <sz val="14"/>
        <rFont val="宋体"/>
        <family val="0"/>
      </rPr>
      <t xml:space="preserve">  #：纸品制造</t>
    </r>
  </si>
  <si>
    <r>
      <t xml:space="preserve">  </t>
    </r>
    <r>
      <rPr>
        <sz val="14"/>
        <rFont val="宋体"/>
        <family val="0"/>
      </rPr>
      <t xml:space="preserve">     粮油食品</t>
    </r>
  </si>
  <si>
    <r>
      <t xml:space="preserve">  </t>
    </r>
    <r>
      <rPr>
        <sz val="14"/>
        <rFont val="宋体"/>
        <family val="0"/>
      </rPr>
      <t>7</t>
    </r>
    <r>
      <rPr>
        <sz val="14"/>
        <rFont val="宋体"/>
        <family val="0"/>
      </rPr>
      <t>.其他</t>
    </r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</si>
  <si>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</si>
  <si>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</si>
  <si>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</si>
  <si>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</si>
  <si>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</si>
  <si>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</si>
  <si>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</si>
  <si>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t>二、固定资产投资(不含农户）</t>
  </si>
  <si>
    <t xml:space="preserve">    1、项目投资（城镇项目和非农户项目）</t>
  </si>
  <si>
    <t xml:space="preserve">    2、房地产开发投资</t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</si>
  <si>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</si>
  <si>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外               经</t>
  </si>
  <si>
    <t>一、对外出口商品总额</t>
  </si>
  <si>
    <t xml:space="preserve">    规模以上工业出口交货值</t>
  </si>
  <si>
    <t>二、自营出口商品总值（上月累计数）</t>
  </si>
  <si>
    <t>三、自营进口商品总值（上月累计数）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</si>
  <si>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</si>
  <si>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</si>
  <si>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</si>
  <si>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</si>
  <si>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</si>
  <si>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</si>
  <si>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</si>
  <si>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</si>
  <si>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</si>
  <si>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</si>
  <si>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</si>
  <si>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</si>
  <si>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 xml:space="preserve"> </t>
  </si>
  <si>
    <t>11月末余额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</si>
  <si>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</si>
  <si>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</si>
  <si>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</si>
  <si>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</si>
  <si>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</si>
  <si>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>-----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</si>
  <si>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</si>
  <si>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</si>
  <si>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</si>
  <si>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各乡镇（街道）固定资产投资完成情况</t>
  </si>
  <si>
    <t>2018年1-11月</t>
  </si>
  <si>
    <t>单位：个</t>
  </si>
  <si>
    <t>名称</t>
  </si>
  <si>
    <t>2018年</t>
  </si>
  <si>
    <t>同比%</t>
  </si>
  <si>
    <t>项目数</t>
  </si>
  <si>
    <t>本年新增项目入库数</t>
  </si>
  <si>
    <t>本月新增项目入库数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</si>
  <si>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</si>
  <si>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</si>
  <si>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</si>
  <si>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</si>
  <si>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</si>
  <si>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</si>
  <si>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</si>
  <si>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</si>
  <si>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</si>
  <si>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</si>
  <si>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</si>
  <si>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</si>
  <si>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</si>
  <si>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</si>
  <si>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</si>
  <si>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</si>
  <si>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</si>
  <si>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</si>
  <si>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</si>
  <si>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</si>
  <si>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</si>
  <si>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</si>
  <si>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</si>
  <si>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</si>
  <si>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</si>
  <si>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</si>
  <si>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</si>
  <si>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</si>
  <si>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</si>
  <si>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</si>
  <si>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</si>
  <si>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</si>
  <si>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</si>
  <si>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</si>
  <si>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</si>
  <si>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市直</t>
  </si>
  <si>
    <t xml:space="preserve">说明:1.南安经济开发区、雪峰华侨经济开发区为管辖口径数据，下同。
     2.本表不含房地产开发投资额。
     3.本表数据为原始上报，未经上级核定。   
     4.飞地投资计入引进方。                                             </t>
  </si>
  <si>
    <t>重点工业项目投资完成情况</t>
  </si>
  <si>
    <t xml:space="preserve">                               2018年1-11月</t>
  </si>
  <si>
    <t>单位：个、万元</t>
  </si>
  <si>
    <t>责任单位</t>
  </si>
  <si>
    <t>计划项目数</t>
  </si>
  <si>
    <t>年度固定资产投资</t>
  </si>
  <si>
    <t>已入库项目数</t>
  </si>
  <si>
    <t>完成年度投资计划%</t>
  </si>
  <si>
    <t>A  类  乡 镇</t>
  </si>
  <si>
    <t>总项目</t>
  </si>
  <si>
    <t>其中柳城</t>
  </si>
  <si>
    <t>其中榕桥</t>
  </si>
  <si>
    <t>其中美林</t>
  </si>
  <si>
    <t>其中扶茂</t>
  </si>
  <si>
    <t>其中省新</t>
  </si>
  <si>
    <t>仑苍(含美宇）</t>
  </si>
  <si>
    <t>其中霞美</t>
  </si>
  <si>
    <t>其中光伏</t>
  </si>
  <si>
    <t>其中滨江</t>
  </si>
  <si>
    <t>B  类  乡 镇</t>
  </si>
  <si>
    <t>C 类  乡 镇</t>
  </si>
  <si>
    <t>蓬华（含飞地）</t>
  </si>
  <si>
    <t>向阳（含飞地）</t>
  </si>
  <si>
    <t>洪梅（含飞地）</t>
  </si>
  <si>
    <t>无
分
类</t>
  </si>
  <si>
    <t>扶茂</t>
  </si>
  <si>
    <t>在建重点项目投资完成情况</t>
  </si>
  <si>
    <t xml:space="preserve"> 2018年1-11月</t>
  </si>
  <si>
    <t>单位：万元</t>
  </si>
  <si>
    <t>项目数
（个）</t>
  </si>
  <si>
    <t>已入库项目数（个）</t>
  </si>
  <si>
    <t>年度计划投资</t>
  </si>
  <si>
    <t>完成全年投资计划%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</si>
  <si>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</si>
  <si>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</si>
  <si>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</si>
  <si>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</si>
  <si>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</si>
  <si>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</si>
  <si>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</si>
  <si>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</si>
  <si>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</si>
  <si>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</si>
  <si>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</si>
  <si>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</si>
  <si>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</si>
  <si>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.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</si>
  <si>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</si>
  <si>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</si>
  <si>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</si>
  <si>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</si>
  <si>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</si>
  <si>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</si>
  <si>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</si>
  <si>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</si>
  <si>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</si>
  <si>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</si>
  <si>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</si>
  <si>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</si>
  <si>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</si>
  <si>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雪峰经济开发区</t>
  </si>
  <si>
    <t>经济开发区</t>
  </si>
  <si>
    <t>商务局</t>
  </si>
  <si>
    <t>公安局</t>
  </si>
  <si>
    <t>住建局</t>
  </si>
  <si>
    <t>城乡规划局</t>
  </si>
  <si>
    <t>市政局</t>
  </si>
  <si>
    <t>行政服务中心</t>
  </si>
  <si>
    <t>交通局</t>
  </si>
  <si>
    <t>水利局</t>
  </si>
  <si>
    <t>文体新局</t>
  </si>
  <si>
    <t>教育局</t>
  </si>
  <si>
    <t>卫计局</t>
  </si>
  <si>
    <t>检察院</t>
  </si>
  <si>
    <t>法院</t>
  </si>
  <si>
    <t>公路分局</t>
  </si>
  <si>
    <t>电力公司</t>
  </si>
  <si>
    <t>滨海基地办</t>
  </si>
  <si>
    <t>滨江基地办</t>
  </si>
  <si>
    <t>光电基地办</t>
  </si>
  <si>
    <t>观音山基地办</t>
  </si>
  <si>
    <t>旧城改造指挥部</t>
  </si>
  <si>
    <t>泉州芯谷南安园区办</t>
  </si>
  <si>
    <t>榕桥项目办</t>
  </si>
  <si>
    <t>各乡镇（街道）规模以上工业产值完成情况</t>
  </si>
  <si>
    <t>2018年1－11月</t>
  </si>
  <si>
    <t>2018年企业数（个）</t>
  </si>
  <si>
    <t>本年计划数</t>
  </si>
  <si>
    <t>本年完成产值</t>
  </si>
  <si>
    <t>完成计划数（%）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</si>
  <si>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</si>
  <si>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</si>
  <si>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</si>
  <si>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</si>
  <si>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</si>
  <si>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0"/>
      </rPr>
      <t xml:space="preserve">                      </t>
    </r>
    <r>
      <rPr>
        <sz val="12"/>
        <rFont val="仿宋_GB2312"/>
        <family val="0"/>
      </rPr>
      <t xml:space="preserve">    </t>
    </r>
  </si>
  <si>
    <t xml:space="preserve">                        2018年1-11月   </t>
  </si>
  <si>
    <t xml:space="preserve"> 单位：万元</t>
  </si>
  <si>
    <t>去年
全年实绩</t>
  </si>
  <si>
    <t>今年
计划数</t>
  </si>
  <si>
    <t>今年累计
完成税收实绩(考核口径）</t>
  </si>
  <si>
    <t>今年累计
税收实绩排名</t>
  </si>
  <si>
    <t>完成
本年计划%</t>
  </si>
  <si>
    <t>去年
同期数</t>
  </si>
  <si>
    <t>比去年同期
增幅
排名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</si>
  <si>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</si>
  <si>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</si>
  <si>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</si>
  <si>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</si>
  <si>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</si>
  <si>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</si>
  <si>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</si>
  <si>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</si>
  <si>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</si>
  <si>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</si>
  <si>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</si>
  <si>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</si>
  <si>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</si>
  <si>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</si>
  <si>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</si>
  <si>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</si>
  <si>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</si>
  <si>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</si>
  <si>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雪  峰</t>
  </si>
  <si>
    <t>东  田</t>
  </si>
  <si>
    <t>雪峰华侨
经济开发区</t>
  </si>
  <si>
    <t>翔  云</t>
  </si>
  <si>
    <t>蓬  华</t>
  </si>
  <si>
    <t>眉  山</t>
  </si>
  <si>
    <t>九  都</t>
  </si>
  <si>
    <t>乐  峰</t>
  </si>
  <si>
    <t>向  阳</t>
  </si>
  <si>
    <t>洪  梅</t>
  </si>
  <si>
    <t>市  属</t>
  </si>
  <si>
    <t>各乡镇（街道）招商引资情况</t>
  </si>
  <si>
    <t xml:space="preserve">                            2018年 1－11月            单位：个、万美元</t>
  </si>
  <si>
    <t>合同利用外资</t>
  </si>
  <si>
    <t>实际到资(验资口径)</t>
  </si>
  <si>
    <t>新办
项目数</t>
  </si>
  <si>
    <t>本年计划</t>
  </si>
  <si>
    <t>本年累计</t>
  </si>
  <si>
    <t>市属</t>
  </si>
  <si>
    <t>国有农场</t>
  </si>
  <si>
    <t>各乡镇（街道）供电情况</t>
  </si>
  <si>
    <t>2018年  1－11 月        单位：万千瓦时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</si>
  <si>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0"/>
      </rPr>
      <t>称</t>
    </r>
  </si>
  <si>
    <t>本    月</t>
  </si>
  <si>
    <t>比增（%）</t>
  </si>
  <si>
    <t>总供电量</t>
  </si>
  <si>
    <t xml:space="preserve">          #：南安电力公司供电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</si>
  <si>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0"/>
      </rPr>
      <t>工业用电</t>
    </r>
  </si>
  <si>
    <t>泉州市各县（市、区）GDP完成情况</t>
  </si>
  <si>
    <t xml:space="preserve">                   2018年1-11月            单位：亿元</t>
  </si>
  <si>
    <t>GDP总量</t>
  </si>
  <si>
    <t>增长(％)</t>
  </si>
  <si>
    <t>位次</t>
  </si>
  <si>
    <t>本月</t>
  </si>
  <si>
    <t>泉州</t>
  </si>
  <si>
    <t>台商投资区</t>
  </si>
  <si>
    <t>鲤城</t>
  </si>
  <si>
    <t>丰泽</t>
  </si>
  <si>
    <t>洛江</t>
  </si>
  <si>
    <t>泉港</t>
  </si>
  <si>
    <t>石狮</t>
  </si>
  <si>
    <t>晋江</t>
  </si>
  <si>
    <t>南安</t>
  </si>
  <si>
    <t>惠安</t>
  </si>
  <si>
    <t>安溪</t>
  </si>
  <si>
    <t>永春</t>
  </si>
  <si>
    <t>德化</t>
  </si>
  <si>
    <t>泉州市各县（市、区）固定资产投资完成情况</t>
  </si>
  <si>
    <t>2018年1-11月               单位：亿元</t>
  </si>
  <si>
    <t>固定资产投资（不含农户）</t>
  </si>
  <si>
    <r>
      <t>#</t>
    </r>
    <r>
      <rPr>
        <sz val="12"/>
        <rFont val="仿宋_GB2312"/>
        <family val="0"/>
      </rPr>
      <t>工业投资</t>
    </r>
  </si>
  <si>
    <t>全  市</t>
  </si>
  <si>
    <t>鲤城区（不含开发区）</t>
  </si>
  <si>
    <t>丰泽区</t>
  </si>
  <si>
    <t>洛江区</t>
  </si>
  <si>
    <t>泉港区</t>
  </si>
  <si>
    <t>石狮市</t>
  </si>
  <si>
    <t>晋江市</t>
  </si>
  <si>
    <t>南安市</t>
  </si>
  <si>
    <t>惠安县（不含台商投资区）</t>
  </si>
  <si>
    <t>安溪县</t>
  </si>
  <si>
    <t>永春县</t>
  </si>
  <si>
    <t>德化县</t>
  </si>
  <si>
    <t>注:1.南安市固定资产投资（不含农户）增幅排名居泉州市各县（市、区）第2位；
   2.全社会工业性投资增幅排名居泉州市各县（市、区）第5位；
   3.本月市局未反馈绝对值。</t>
  </si>
  <si>
    <t>泉州市各县（市、区）规模以上工业增加值和产销</t>
  </si>
  <si>
    <t>单位：亿元</t>
  </si>
  <si>
    <t>累计增加值</t>
  </si>
  <si>
    <r>
      <t>增长（</t>
    </r>
    <r>
      <rPr>
        <sz val="9"/>
        <rFont val="Times New Roman"/>
        <family val="1"/>
      </rPr>
      <t/>
    </r>
    <r>
      <rPr>
        <sz val="9"/>
        <rFont val="Times New Roman"/>
        <family val="1"/>
      </rPr>
      <t>%）</t>
    </r>
  </si>
  <si>
    <t>累计销售产值</t>
  </si>
  <si>
    <t>产销率（％）</t>
  </si>
  <si>
    <t>注：南安市规模以上工业增加值增幅排名居泉州市各县（市、区）第5位。</t>
  </si>
  <si>
    <t>泉州市各县（市、区）社会消费品零售总额</t>
  </si>
  <si>
    <t>社会消费品零售总额
（本月止累计）</t>
  </si>
  <si>
    <t>增长(%)</t>
  </si>
  <si>
    <t>限额以上零售额
（本月止累计）</t>
  </si>
  <si>
    <r>
      <t>全</t>
    </r>
    <r>
      <rPr>
        <sz val="10.5"/>
        <rFont val="Times New Roman"/>
        <family val="1"/>
      </rPr>
      <t/>
    </r>
    <r>
      <rPr>
        <sz val="10.5"/>
        <rFont val="Times New Roman"/>
        <family val="1"/>
      </rPr>
      <t xml:space="preserve">  市</t>
    </r>
  </si>
  <si>
    <t>注：1.南安市社会消费品零售总额增幅排名位居泉州市各县（市、区）第7位；
    2.限额以上零售额增幅排名位居泉州市各县（市、区）第9位。</t>
  </si>
  <si>
    <t>泉州市各县（市、区）财政收入和支出完成情况</t>
  </si>
  <si>
    <t>一般公共预算总收入</t>
  </si>
  <si>
    <r>
      <t>增长</t>
    </r>
    <r>
      <rPr>
        <sz val="12"/>
        <rFont val="宋体"/>
        <family val="0"/>
      </rPr>
      <t>(%)</t>
    </r>
  </si>
  <si>
    <t>＃一般公共预算收入</t>
  </si>
  <si>
    <t>＃一般公共预算支出</t>
  </si>
  <si>
    <t xml:space="preserve">  全   市</t>
  </si>
  <si>
    <t xml:space="preserve">  开发区</t>
  </si>
  <si>
    <t xml:space="preserve">  鲤城区（不含开发区）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</si>
  <si>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</si>
  <si>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</si>
  <si>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</si>
  <si>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</si>
  <si>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</si>
  <si>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</si>
  <si>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惠安县（不含台商投资区）</t>
  </si>
  <si>
    <t xml:space="preserve">  台商投资区</t>
  </si>
  <si>
    <t xml:space="preserve">  安溪县</t>
  </si>
  <si>
    <t xml:space="preserve">  永春县</t>
  </si>
  <si>
    <t xml:space="preserve">  德化县</t>
  </si>
  <si>
    <t>注：1.一般公共预算总收入口径为不含基金收入。
    2.南安市一般公共预算总收入增幅排名居泉州市各县（市、区）第6位；
    3.南安市一般公共预算收入增幅排名居泉州市各县（市、区）第3位。</t>
  </si>
  <si>
    <t>泉州市各县（市、区）供电完成情况</t>
  </si>
  <si>
    <t>2018年1-11月        单位：万千瓦时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</si>
  <si>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0"/>
      </rPr>
      <t>月</t>
    </r>
  </si>
  <si>
    <r>
      <t>比</t>
    </r>
    <r>
      <rPr>
        <sz val="14"/>
        <rFont val="仿宋_GB2312"/>
        <family val="0"/>
      </rPr>
      <t>去年同期
增长（%）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</si>
  <si>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0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</si>
  <si>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</si>
  <si>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</si>
  <si>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</si>
  <si>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</si>
  <si>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</si>
  <si>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</si>
  <si>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 xml:space="preserve">     4.南安市累计用电量增幅排名居泉州市各县（市、区）第2位。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</si>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</sst>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 &quot;￥&quot;* #,##0.00_ ;_ &quot;￥&quot;* \-#,##0.00_ ;_ &quot;￥&quot;* \-??_ ;_ @_ "/>
    <numFmt numFmtId="181" formatCode="mmm\ dd\,\ yy"/>
    <numFmt numFmtId="182" formatCode="_(&quot;$&quot;* #,##0_);_(&quot;$&quot;* \(#,##0\);_(&quot;$&quot;* &quot;-&quot;??_);_(@_)"/>
    <numFmt numFmtId="183" formatCode="_(&quot;$&quot;* #,##0.0_);_(&quot;$&quot;* \(#,##0.0\);_(&quot;$&quot;* &quot;-&quot;??_);_(@_)"/>
    <numFmt numFmtId="184" formatCode="mm/dd/yy_)"/>
    <numFmt numFmtId="185" formatCode="0_ "/>
    <numFmt numFmtId="186" formatCode="0.00_ "/>
    <numFmt numFmtId="187" formatCode="0.0_ "/>
    <numFmt numFmtId="188" formatCode="0.0_);[Red]\(0.0\)"/>
    <numFmt numFmtId="189" formatCode="#,##0_ "/>
    <numFmt numFmtId="190" formatCode="0_);\(0\)"/>
    <numFmt numFmtId="191" formatCode="0.0"/>
    <numFmt numFmtId="192" formatCode="0_);[Red]\(0\)"/>
  </numFmts>
  <fonts count="70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仿宋_GB2312"/>
      <family val="0"/>
    </font>
    <font>
      <sz val="14"/>
      <name val="仿宋_GB2312"/>
      <family val="0"/>
    </font>
    <font>
      <sz val="14"/>
      <name val="隶书"/>
      <family val="3"/>
    </font>
    <font>
      <sz val="11"/>
      <name val="宋体"/>
      <family val="0"/>
    </font>
    <font>
      <sz val="10.5"/>
      <name val="仿宋_GB2312"/>
      <family val="0"/>
    </font>
    <font>
      <sz val="10.5"/>
      <name val="Times New Roman"/>
      <family val="1"/>
    </font>
    <font>
      <sz val="12"/>
      <name val="Times New Roman"/>
      <family val="1"/>
    </font>
    <font>
      <sz val="12"/>
      <name val="仿宋_GB2312"/>
      <family val="0"/>
    </font>
    <font>
      <sz val="14"/>
      <name val="Times New Roman"/>
      <family val="1"/>
    </font>
    <font>
      <b/>
      <sz val="18"/>
      <name val="黑体"/>
      <family val="3"/>
    </font>
    <font>
      <sz val="14"/>
      <name val="宋体"/>
      <family val="0"/>
    </font>
    <font>
      <b/>
      <sz val="20"/>
      <name val="仿宋_GB2312"/>
      <family val="0"/>
    </font>
    <font>
      <sz val="14"/>
      <color indexed="8"/>
      <name val="Times New Roman"/>
      <family val="1"/>
    </font>
    <font>
      <sz val="12"/>
      <color indexed="8"/>
      <name val="仿宋_GB2312"/>
      <family val="0"/>
    </font>
    <font>
      <sz val="11"/>
      <name val="仿宋_GB2312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9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8"/>
      <name val="Arial"/>
      <family val="2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i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9"/>
      <name val="Times New Roman"/>
      <family val="1"/>
    </font>
    <font>
      <sz val="20"/>
      <name val="仿宋_GB2312"/>
      <family val="0"/>
    </font>
    <font>
      <sz val="14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8" fillId="2" borderId="1" applyNumberFormat="0" applyBorder="0" applyAlignment="0" applyProtection="0"/>
    <xf numFmtId="178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44" fillId="4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6" borderId="0" applyNumberFormat="0" applyBorder="0" applyAlignment="0" applyProtection="0"/>
    <xf numFmtId="179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56" fillId="0" borderId="0">
      <alignment/>
      <protection/>
    </xf>
    <xf numFmtId="0" fontId="0" fillId="3" borderId="3" applyNumberFormat="0" applyFon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0" fillId="6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37" fillId="9" borderId="0" applyNumberFormat="0" applyBorder="0" applyAlignment="0" applyProtection="0"/>
    <xf numFmtId="0" fontId="39" fillId="0" borderId="6" applyNumberFormat="0" applyFill="0" applyAlignment="0" applyProtection="0"/>
    <xf numFmtId="0" fontId="37" fillId="10" borderId="0" applyNumberFormat="0" applyBorder="0" applyAlignment="0" applyProtection="0"/>
    <xf numFmtId="0" fontId="48" fillId="2" borderId="7" applyNumberFormat="0" applyAlignment="0" applyProtection="0"/>
    <xf numFmtId="0" fontId="50" fillId="2" borderId="2" applyNumberFormat="0" applyAlignment="0" applyProtection="0"/>
    <xf numFmtId="0" fontId="54" fillId="11" borderId="8" applyNumberFormat="0" applyAlignment="0" applyProtection="0"/>
    <xf numFmtId="0" fontId="57" fillId="0" borderId="9" applyNumberFormat="0" applyFill="0" applyAlignment="0" applyProtection="0"/>
    <xf numFmtId="0" fontId="46" fillId="7" borderId="0" applyNumberFormat="0" applyBorder="0" applyAlignment="0" applyProtection="0"/>
    <xf numFmtId="0" fontId="30" fillId="4" borderId="0" applyNumberFormat="0" applyBorder="0" applyAlignment="0" applyProtection="0"/>
    <xf numFmtId="0" fontId="37" fillId="12" borderId="0" applyNumberFormat="0" applyBorder="0" applyAlignment="0" applyProtection="0"/>
    <xf numFmtId="0" fontId="60" fillId="0" borderId="10" applyNumberFormat="0" applyFill="0" applyAlignment="0" applyProtection="0"/>
    <xf numFmtId="0" fontId="46" fillId="7" borderId="0" applyNumberFormat="0" applyBorder="0" applyAlignment="0" applyProtection="0"/>
    <xf numFmtId="0" fontId="43" fillId="5" borderId="0" applyNumberFormat="0" applyBorder="0" applyAlignment="0" applyProtection="0"/>
    <xf numFmtId="0" fontId="30" fillId="13" borderId="0" applyNumberFormat="0" applyBorder="0" applyAlignment="0" applyProtection="0"/>
    <xf numFmtId="0" fontId="37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37" fillId="9" borderId="0" applyNumberFormat="0" applyBorder="0" applyAlignment="0" applyProtection="0"/>
    <xf numFmtId="0" fontId="30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30" fillId="4" borderId="0" applyNumberFormat="0" applyBorder="0" applyAlignment="0" applyProtection="0"/>
    <xf numFmtId="0" fontId="11" fillId="0" borderId="0">
      <alignment/>
      <protection/>
    </xf>
    <xf numFmtId="0" fontId="37" fillId="4" borderId="0" applyNumberFormat="0" applyBorder="0" applyAlignment="0" applyProtection="0"/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30" fillId="0" borderId="0">
      <alignment vertical="center"/>
      <protection/>
    </xf>
    <xf numFmtId="0" fontId="36" fillId="0" borderId="0" applyNumberFormat="0" applyFill="0" applyBorder="0" applyAlignment="0" applyProtection="0"/>
    <xf numFmtId="0" fontId="30" fillId="0" borderId="0">
      <alignment vertical="center"/>
      <protection/>
    </xf>
    <xf numFmtId="0" fontId="36" fillId="0" borderId="0" applyNumberFormat="0" applyFill="0" applyBorder="0" applyAlignment="0" applyProtection="0"/>
    <xf numFmtId="0" fontId="30" fillId="0" borderId="0">
      <alignment vertical="center"/>
      <protection/>
    </xf>
    <xf numFmtId="0" fontId="36" fillId="0" borderId="0" applyNumberFormat="0" applyFill="0" applyBorder="0" applyAlignment="0" applyProtection="0"/>
    <xf numFmtId="0" fontId="3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38" fontId="38" fillId="10" borderId="0" applyNumberFormat="0" applyBorder="0" applyAlignment="0" applyProtection="0"/>
    <xf numFmtId="0" fontId="61" fillId="0" borderId="0">
      <alignment/>
      <protection/>
    </xf>
    <xf numFmtId="0" fontId="62" fillId="0" borderId="0">
      <alignment/>
      <protection/>
    </xf>
    <xf numFmtId="10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 locked="0"/>
    </xf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5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6" fillId="7" borderId="0" applyNumberFormat="0" applyBorder="0" applyAlignment="0" applyProtection="0"/>
    <xf numFmtId="0" fontId="40" fillId="6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46" fillId="7" borderId="0" applyNumberFormat="0" applyBorder="0" applyAlignment="0" applyProtection="0"/>
    <xf numFmtId="0" fontId="0" fillId="0" borderId="0">
      <alignment vertical="center"/>
      <protection/>
    </xf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0">
      <alignment/>
      <protection/>
    </xf>
    <xf numFmtId="41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4" fillId="0" borderId="0">
      <alignment/>
      <protection/>
    </xf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</cellStyleXfs>
  <cellXfs count="408">
    <xf numFmtId="0" fontId="0" fillId="0" borderId="0" xfId="0" applyFont="1" applyAlignment="1">
      <alignment/>
    </xf>
    <xf numFmtId="0" fontId="1" fillId="0" borderId="0" xfId="127">
      <alignment/>
      <protection/>
    </xf>
    <xf numFmtId="0" fontId="2" fillId="7" borderId="0" xfId="127" applyFont="1" applyFill="1">
      <alignment/>
      <protection/>
    </xf>
    <xf numFmtId="0" fontId="1" fillId="7" borderId="0" xfId="127" applyFill="1">
      <alignment/>
      <protection/>
    </xf>
    <xf numFmtId="0" fontId="1" fillId="5" borderId="11" xfId="127" applyFill="1" applyBorder="1">
      <alignment/>
      <protection/>
    </xf>
    <xf numFmtId="0" fontId="3" fillId="18" borderId="12" xfId="127" applyFont="1" applyFill="1" applyBorder="1" applyAlignment="1">
      <alignment horizontal="center"/>
      <protection/>
    </xf>
    <xf numFmtId="0" fontId="4" fillId="19" borderId="13" xfId="127" applyFont="1" applyFill="1" applyBorder="1" applyAlignment="1">
      <alignment horizontal="center"/>
      <protection/>
    </xf>
    <xf numFmtId="0" fontId="3" fillId="18" borderId="13" xfId="127" applyFont="1" applyFill="1" applyBorder="1" applyAlignment="1">
      <alignment horizontal="center"/>
      <protection/>
    </xf>
    <xf numFmtId="0" fontId="3" fillId="18" borderId="14" xfId="127" applyFont="1" applyFill="1" applyBorder="1" applyAlignment="1">
      <alignment horizontal="center"/>
      <protection/>
    </xf>
    <xf numFmtId="0" fontId="1" fillId="5" borderId="15" xfId="127" applyFill="1" applyBorder="1">
      <alignment/>
      <protection/>
    </xf>
    <xf numFmtId="0" fontId="0" fillId="0" borderId="0" xfId="103">
      <alignment/>
      <protection/>
    </xf>
    <xf numFmtId="0" fontId="1" fillId="5" borderId="16" xfId="127" applyFill="1" applyBorder="1">
      <alignment/>
      <protection/>
    </xf>
    <xf numFmtId="0" fontId="0" fillId="0" borderId="0" xfId="13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85" fontId="7" fillId="0" borderId="1" xfId="132" applyNumberFormat="1" applyFont="1" applyBorder="1" applyAlignment="1">
      <alignment horizontal="center" vertical="center"/>
      <protection/>
    </xf>
    <xf numFmtId="186" fontId="7" fillId="0" borderId="1" xfId="132" applyNumberFormat="1" applyFont="1" applyBorder="1" applyAlignment="1">
      <alignment horizontal="center" vertical="center"/>
      <protection/>
    </xf>
    <xf numFmtId="186" fontId="7" fillId="0" borderId="21" xfId="132" applyNumberFormat="1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185" fontId="7" fillId="0" borderId="16" xfId="132" applyNumberFormat="1" applyFont="1" applyBorder="1" applyAlignment="1">
      <alignment horizontal="center" vertical="center"/>
      <protection/>
    </xf>
    <xf numFmtId="186" fontId="7" fillId="0" borderId="16" xfId="132" applyNumberFormat="1" applyFont="1" applyBorder="1" applyAlignment="1">
      <alignment horizontal="center" vertical="center"/>
      <protection/>
    </xf>
    <xf numFmtId="186" fontId="7" fillId="0" borderId="23" xfId="13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8" fillId="0" borderId="0" xfId="131" applyFont="1" applyFill="1" applyBorder="1" applyAlignment="1">
      <alignment horizontal="left" vertical="center" wrapText="1"/>
      <protection/>
    </xf>
    <xf numFmtId="0" fontId="0" fillId="0" borderId="0" xfId="114" applyFont="1">
      <alignment vertical="center"/>
      <protection/>
    </xf>
    <xf numFmtId="187" fontId="0" fillId="0" borderId="0" xfId="114" applyNumberFormat="1" applyFont="1">
      <alignment vertical="center"/>
      <protection/>
    </xf>
    <xf numFmtId="0" fontId="5" fillId="0" borderId="0" xfId="114" applyFont="1" applyAlignment="1">
      <alignment horizontal="center" vertical="center"/>
      <protection/>
    </xf>
    <xf numFmtId="187" fontId="5" fillId="0" borderId="0" xfId="114" applyNumberFormat="1" applyFont="1" applyAlignment="1">
      <alignment horizontal="center" vertical="center"/>
      <protection/>
    </xf>
    <xf numFmtId="0" fontId="9" fillId="0" borderId="0" xfId="114" applyFont="1" applyAlignment="1">
      <alignment horizontal="justify" vertical="center"/>
      <protection/>
    </xf>
    <xf numFmtId="0" fontId="10" fillId="0" borderId="17" xfId="114" applyFont="1" applyBorder="1" applyAlignment="1">
      <alignment horizontal="center" vertical="center" wrapText="1"/>
      <protection/>
    </xf>
    <xf numFmtId="0" fontId="11" fillId="0" borderId="18" xfId="114" applyFont="1" applyBorder="1" applyAlignment="1">
      <alignment horizontal="center" vertical="center" wrapText="1"/>
      <protection/>
    </xf>
    <xf numFmtId="187" fontId="0" fillId="0" borderId="18" xfId="114" applyNumberFormat="1" applyFont="1" applyBorder="1" applyAlignment="1">
      <alignment horizontal="center" vertical="center" wrapText="1"/>
      <protection/>
    </xf>
    <xf numFmtId="0" fontId="0" fillId="0" borderId="18" xfId="114" applyFont="1" applyBorder="1" applyAlignment="1">
      <alignment horizontal="center" vertical="center" wrapText="1"/>
      <protection/>
    </xf>
    <xf numFmtId="0" fontId="0" fillId="0" borderId="19" xfId="114" applyFont="1" applyBorder="1" applyAlignment="1">
      <alignment horizontal="center" vertical="center" wrapText="1"/>
      <protection/>
    </xf>
    <xf numFmtId="0" fontId="9" fillId="0" borderId="24" xfId="114" applyFont="1" applyBorder="1" applyAlignment="1">
      <alignment horizontal="justify" vertical="center" wrapText="1"/>
      <protection/>
    </xf>
    <xf numFmtId="0" fontId="11" fillId="0" borderId="1" xfId="114" applyFont="1" applyBorder="1" applyAlignment="1">
      <alignment horizontal="center" vertical="center" wrapText="1"/>
      <protection/>
    </xf>
    <xf numFmtId="187" fontId="11" fillId="0" borderId="1" xfId="114" applyNumberFormat="1" applyFont="1" applyBorder="1" applyAlignment="1">
      <alignment horizontal="center" vertical="center" wrapText="1"/>
      <protection/>
    </xf>
    <xf numFmtId="187" fontId="11" fillId="0" borderId="25" xfId="114" applyNumberFormat="1" applyFont="1" applyBorder="1" applyAlignment="1">
      <alignment horizontal="center" vertical="center" wrapText="1"/>
      <protection/>
    </xf>
    <xf numFmtId="186" fontId="11" fillId="0" borderId="1" xfId="114" applyNumberFormat="1" applyFont="1" applyBorder="1" applyAlignment="1">
      <alignment horizontal="center" vertical="center" wrapText="1"/>
      <protection/>
    </xf>
    <xf numFmtId="0" fontId="9" fillId="0" borderId="22" xfId="114" applyFont="1" applyBorder="1" applyAlignment="1">
      <alignment horizontal="justify" vertical="center" wrapText="1"/>
      <protection/>
    </xf>
    <xf numFmtId="0" fontId="11" fillId="0" borderId="16" xfId="114" applyFont="1" applyBorder="1" applyAlignment="1">
      <alignment horizontal="center" vertical="center" wrapText="1"/>
      <protection/>
    </xf>
    <xf numFmtId="187" fontId="11" fillId="0" borderId="16" xfId="114" applyNumberFormat="1" applyFont="1" applyBorder="1" applyAlignment="1">
      <alignment horizontal="center" vertical="center" wrapText="1"/>
      <protection/>
    </xf>
    <xf numFmtId="186" fontId="11" fillId="0" borderId="16" xfId="114" applyNumberFormat="1" applyFont="1" applyBorder="1" applyAlignment="1">
      <alignment horizontal="center" vertical="center" wrapText="1"/>
      <protection/>
    </xf>
    <xf numFmtId="187" fontId="11" fillId="0" borderId="23" xfId="114" applyNumberFormat="1" applyFont="1" applyBorder="1" applyAlignment="1">
      <alignment horizontal="center" vertical="center" wrapText="1"/>
      <protection/>
    </xf>
    <xf numFmtId="0" fontId="0" fillId="0" borderId="0" xfId="114" applyFont="1" applyAlignment="1">
      <alignment horizontal="left" vertical="center" wrapText="1"/>
      <protection/>
    </xf>
    <xf numFmtId="0" fontId="0" fillId="0" borderId="0" xfId="114" applyFont="1" applyAlignment="1">
      <alignment horizontal="left" vertical="center"/>
      <protection/>
    </xf>
    <xf numFmtId="187" fontId="0" fillId="0" borderId="0" xfId="114" applyNumberFormat="1" applyFont="1" applyAlignment="1">
      <alignment horizontal="left" vertical="center"/>
      <protection/>
    </xf>
    <xf numFmtId="0" fontId="9" fillId="0" borderId="0" xfId="114" applyFont="1" applyAlignment="1">
      <alignment vertical="center"/>
      <protection/>
    </xf>
    <xf numFmtId="187" fontId="9" fillId="0" borderId="0" xfId="114" applyNumberFormat="1" applyFont="1" applyAlignment="1">
      <alignment vertical="center"/>
      <protection/>
    </xf>
    <xf numFmtId="0" fontId="0" fillId="0" borderId="0" xfId="115" applyFont="1">
      <alignment vertical="center"/>
      <protection/>
    </xf>
    <xf numFmtId="0" fontId="5" fillId="0" borderId="0" xfId="115" applyFont="1" applyAlignment="1">
      <alignment horizontal="center" vertical="center"/>
      <protection/>
    </xf>
    <xf numFmtId="0" fontId="2" fillId="0" borderId="0" xfId="115" applyFont="1">
      <alignment vertical="center"/>
      <protection/>
    </xf>
    <xf numFmtId="0" fontId="0" fillId="0" borderId="17" xfId="114" applyFont="1" applyBorder="1" applyAlignment="1">
      <alignment horizontal="justify" vertical="center" wrapText="1"/>
      <protection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114" applyFont="1" applyBorder="1" applyAlignment="1">
      <alignment horizontal="center" vertical="center" wrapText="1"/>
      <protection/>
    </xf>
    <xf numFmtId="0" fontId="12" fillId="0" borderId="19" xfId="114" applyFont="1" applyBorder="1" applyAlignment="1">
      <alignment horizontal="center" vertical="center" wrapText="1"/>
      <protection/>
    </xf>
    <xf numFmtId="0" fontId="0" fillId="0" borderId="0" xfId="114" applyFont="1" applyBorder="1" applyAlignment="1">
      <alignment horizontal="left" vertical="center" wrapText="1"/>
      <protection/>
    </xf>
    <xf numFmtId="0" fontId="0" fillId="0" borderId="0" xfId="114" applyFont="1" applyBorder="1" applyAlignment="1">
      <alignment horizontal="left" vertical="center"/>
      <protection/>
    </xf>
    <xf numFmtId="0" fontId="13" fillId="0" borderId="0" xfId="115" applyFont="1" applyAlignment="1">
      <alignment horizontal="justify" vertical="center"/>
      <protection/>
    </xf>
    <xf numFmtId="0" fontId="0" fillId="0" borderId="0" xfId="43" applyFont="1">
      <alignment vertical="center"/>
      <protection/>
    </xf>
    <xf numFmtId="0" fontId="0" fillId="0" borderId="0" xfId="43" applyFont="1" applyFill="1">
      <alignment vertical="center"/>
      <protection/>
    </xf>
    <xf numFmtId="0" fontId="5" fillId="0" borderId="0" xfId="43" applyFont="1" applyAlignment="1">
      <alignment horizontal="center" vertical="center"/>
      <protection/>
    </xf>
    <xf numFmtId="0" fontId="5" fillId="0" borderId="0" xfId="43" applyFont="1" applyFill="1" applyAlignment="1">
      <alignment horizontal="center" vertical="center"/>
      <protection/>
    </xf>
    <xf numFmtId="0" fontId="13" fillId="0" borderId="0" xfId="43" applyFont="1" applyAlignment="1">
      <alignment horizontal="justify" vertical="center"/>
      <protection/>
    </xf>
    <xf numFmtId="0" fontId="9" fillId="0" borderId="0" xfId="43" applyFont="1" applyFill="1" applyAlignment="1">
      <alignment horizontal="right" vertical="center"/>
      <protection/>
    </xf>
    <xf numFmtId="0" fontId="12" fillId="0" borderId="17" xfId="43" applyFont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" vertical="center" wrapText="1"/>
      <protection/>
    </xf>
    <xf numFmtId="0" fontId="12" fillId="0" borderId="18" xfId="43" applyFont="1" applyFill="1" applyBorder="1" applyAlignment="1">
      <alignment horizontal="center" vertical="center" wrapText="1"/>
      <protection/>
    </xf>
    <xf numFmtId="0" fontId="12" fillId="0" borderId="19" xfId="43" applyFont="1" applyFill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justify" vertical="center" wrapText="1"/>
      <protection/>
    </xf>
    <xf numFmtId="186" fontId="11" fillId="0" borderId="1" xfId="43" applyNumberFormat="1" applyFont="1" applyBorder="1" applyAlignment="1">
      <alignment horizontal="center" vertical="center" wrapText="1"/>
      <protection/>
    </xf>
    <xf numFmtId="187" fontId="11" fillId="0" borderId="1" xfId="43" applyNumberFormat="1" applyFont="1" applyBorder="1" applyAlignment="1">
      <alignment horizontal="center" vertical="center" wrapText="1"/>
      <protection/>
    </xf>
    <xf numFmtId="186" fontId="11" fillId="0" borderId="1" xfId="43" applyNumberFormat="1" applyFont="1" applyFill="1" applyBorder="1" applyAlignment="1">
      <alignment horizontal="center" vertical="center" wrapText="1"/>
      <protection/>
    </xf>
    <xf numFmtId="187" fontId="11" fillId="0" borderId="25" xfId="43" applyNumberFormat="1" applyFont="1" applyFill="1" applyBorder="1" applyAlignment="1">
      <alignment horizontal="center" vertical="center" wrapText="1"/>
      <protection/>
    </xf>
    <xf numFmtId="0" fontId="9" fillId="0" borderId="22" xfId="43" applyFont="1" applyBorder="1" applyAlignment="1">
      <alignment horizontal="justify" vertical="center" wrapText="1"/>
      <protection/>
    </xf>
    <xf numFmtId="186" fontId="11" fillId="0" borderId="16" xfId="43" applyNumberFormat="1" applyFont="1" applyBorder="1" applyAlignment="1">
      <alignment horizontal="center" vertical="center" wrapText="1"/>
      <protection/>
    </xf>
    <xf numFmtId="187" fontId="11" fillId="0" borderId="16" xfId="43" applyNumberFormat="1" applyFont="1" applyBorder="1" applyAlignment="1">
      <alignment horizontal="center" vertical="center" wrapText="1"/>
      <protection/>
    </xf>
    <xf numFmtId="186" fontId="11" fillId="0" borderId="16" xfId="43" applyNumberFormat="1" applyFont="1" applyFill="1" applyBorder="1" applyAlignment="1">
      <alignment horizontal="center" vertical="center" wrapText="1"/>
      <protection/>
    </xf>
    <xf numFmtId="187" fontId="11" fillId="0" borderId="23" xfId="43" applyNumberFormat="1" applyFont="1" applyFill="1" applyBorder="1" applyAlignment="1">
      <alignment horizontal="center" vertical="center" wrapText="1"/>
      <protection/>
    </xf>
    <xf numFmtId="0" fontId="0" fillId="0" borderId="26" xfId="43" applyFont="1" applyBorder="1" applyAlignment="1">
      <alignment horizontal="left" vertical="center"/>
      <protection/>
    </xf>
    <xf numFmtId="0" fontId="11" fillId="0" borderId="26" xfId="43" applyFont="1" applyBorder="1" applyAlignment="1">
      <alignment horizontal="left" vertical="center"/>
      <protection/>
    </xf>
    <xf numFmtId="0" fontId="11" fillId="0" borderId="26" xfId="43" applyFont="1" applyFill="1" applyBorder="1" applyAlignment="1">
      <alignment horizontal="left" vertical="center"/>
      <protection/>
    </xf>
    <xf numFmtId="0" fontId="14" fillId="0" borderId="0" xfId="43" applyFont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86" fontId="13" fillId="0" borderId="1" xfId="0" applyNumberFormat="1" applyFont="1" applyBorder="1" applyAlignment="1">
      <alignment horizontal="center" vertical="center" wrapText="1"/>
    </xf>
    <xf numFmtId="187" fontId="13" fillId="0" borderId="1" xfId="0" applyNumberFormat="1" applyFont="1" applyFill="1" applyBorder="1" applyAlignment="1">
      <alignment horizontal="center" vertical="center" wrapText="1"/>
    </xf>
    <xf numFmtId="187" fontId="13" fillId="0" borderId="25" xfId="0" applyNumberFormat="1" applyFont="1" applyFill="1" applyBorder="1" applyAlignment="1">
      <alignment horizontal="center" vertical="center" wrapText="1"/>
    </xf>
    <xf numFmtId="187" fontId="13" fillId="0" borderId="1" xfId="0" applyNumberFormat="1" applyFont="1" applyFill="1" applyBorder="1" applyAlignment="1">
      <alignment horizontal="center" vertical="center" wrapText="1"/>
    </xf>
    <xf numFmtId="187" fontId="13" fillId="0" borderId="25" xfId="0" applyNumberFormat="1" applyFont="1" applyFill="1" applyBorder="1" applyAlignment="1">
      <alignment horizontal="center" vertical="center" wrapText="1"/>
    </xf>
    <xf numFmtId="0" fontId="0" fillId="0" borderId="26" xfId="43" applyNumberFormat="1" applyFont="1" applyFill="1" applyBorder="1" applyAlignment="1">
      <alignment horizontal="left" vertical="center" wrapText="1"/>
      <protection/>
    </xf>
    <xf numFmtId="187" fontId="0" fillId="0" borderId="0" xfId="0" applyNumberFormat="1" applyFont="1" applyAlignment="1">
      <alignment/>
    </xf>
    <xf numFmtId="0" fontId="1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5" fillId="0" borderId="2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186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87" fontId="17" fillId="0" borderId="1" xfId="0" applyNumberFormat="1" applyFont="1" applyBorder="1" applyAlignment="1">
      <alignment horizontal="right" vertical="center" wrapText="1"/>
    </xf>
    <xf numFmtId="187" fontId="17" fillId="0" borderId="1" xfId="0" applyNumberFormat="1" applyFont="1" applyBorder="1" applyAlignment="1">
      <alignment vertical="center" wrapText="1"/>
    </xf>
    <xf numFmtId="187" fontId="13" fillId="0" borderId="25" xfId="138" applyNumberFormat="1" applyFont="1" applyBorder="1">
      <alignment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7" fontId="17" fillId="0" borderId="1" xfId="139" applyNumberFormat="1" applyFont="1" applyBorder="1" applyAlignment="1">
      <alignment vertical="center"/>
      <protection/>
    </xf>
    <xf numFmtId="176" fontId="11" fillId="0" borderId="24" xfId="19" applyFont="1" applyBorder="1" applyAlignment="1">
      <alignment horizontal="center" vertical="center" wrapText="1"/>
    </xf>
    <xf numFmtId="176" fontId="11" fillId="0" borderId="1" xfId="19" applyFont="1" applyBorder="1" applyAlignment="1">
      <alignment horizontal="center" vertical="center" wrapText="1"/>
    </xf>
    <xf numFmtId="187" fontId="17" fillId="0" borderId="1" xfId="0" applyNumberFormat="1" applyFont="1" applyBorder="1" applyAlignment="1">
      <alignment horizontal="right"/>
    </xf>
    <xf numFmtId="0" fontId="0" fillId="0" borderId="24" xfId="0" applyFont="1" applyBorder="1" applyAlignment="1">
      <alignment vertical="center" textRotation="255"/>
    </xf>
    <xf numFmtId="0" fontId="0" fillId="0" borderId="1" xfId="0" applyFont="1" applyBorder="1" applyAlignment="1">
      <alignment horizontal="center" vertical="center"/>
    </xf>
    <xf numFmtId="187" fontId="17" fillId="0" borderId="1" xfId="141" applyNumberFormat="1" applyFont="1" applyBorder="1" applyAlignment="1">
      <alignment vertical="center"/>
      <protection/>
    </xf>
    <xf numFmtId="187" fontId="17" fillId="0" borderId="1" xfId="144" applyNumberFormat="1" applyFont="1" applyBorder="1" applyAlignment="1">
      <alignment vertical="center"/>
      <protection/>
    </xf>
    <xf numFmtId="187" fontId="17" fillId="0" borderId="1" xfId="145" applyNumberFormat="1" applyFont="1" applyBorder="1" applyAlignment="1">
      <alignment vertical="center"/>
      <protection/>
    </xf>
    <xf numFmtId="0" fontId="0" fillId="0" borderId="27" xfId="0" applyFont="1" applyBorder="1" applyAlignment="1">
      <alignment horizontal="center" vertical="center" textRotation="255"/>
    </xf>
    <xf numFmtId="187" fontId="17" fillId="0" borderId="1" xfId="146" applyNumberFormat="1" applyFont="1" applyBorder="1" applyAlignment="1">
      <alignment vertical="center"/>
      <protection/>
    </xf>
    <xf numFmtId="0" fontId="0" fillId="0" borderId="31" xfId="0" applyFont="1" applyBorder="1" applyAlignment="1">
      <alignment horizontal="center" vertical="center" textRotation="255"/>
    </xf>
    <xf numFmtId="187" fontId="17" fillId="0" borderId="1" xfId="140" applyNumberFormat="1" applyFont="1" applyBorder="1" applyAlignment="1">
      <alignment vertical="center"/>
      <protection/>
    </xf>
    <xf numFmtId="187" fontId="17" fillId="0" borderId="1" xfId="147" applyNumberFormat="1" applyFont="1" applyBorder="1" applyAlignment="1">
      <alignment vertical="center"/>
      <protection/>
    </xf>
    <xf numFmtId="0" fontId="0" fillId="0" borderId="28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187" fontId="17" fillId="0" borderId="25" xfId="0" applyNumberFormat="1" applyFont="1" applyBorder="1" applyAlignment="1">
      <alignment vertical="center" wrapText="1"/>
    </xf>
    <xf numFmtId="0" fontId="0" fillId="0" borderId="24" xfId="133" applyBorder="1" applyAlignment="1">
      <alignment vertical="center" textRotation="255"/>
      <protection/>
    </xf>
    <xf numFmtId="187" fontId="17" fillId="0" borderId="1" xfId="148" applyNumberFormat="1" applyFont="1" applyBorder="1" applyAlignment="1">
      <alignment vertical="center"/>
      <protection/>
    </xf>
    <xf numFmtId="187" fontId="17" fillId="0" borderId="25" xfId="138" applyNumberFormat="1" applyFont="1" applyBorder="1" applyAlignment="1">
      <alignment/>
      <protection/>
    </xf>
    <xf numFmtId="187" fontId="17" fillId="0" borderId="1" xfId="149" applyNumberFormat="1" applyFont="1" applyBorder="1" applyAlignment="1">
      <alignment vertical="center"/>
      <protection/>
    </xf>
    <xf numFmtId="187" fontId="17" fillId="0" borderId="1" xfId="142" applyNumberFormat="1" applyFont="1" applyBorder="1" applyAlignment="1">
      <alignment vertical="center"/>
      <protection/>
    </xf>
    <xf numFmtId="187" fontId="17" fillId="0" borderId="1" xfId="143" applyNumberFormat="1" applyFont="1" applyBorder="1" applyAlignment="1">
      <alignment vertical="center"/>
      <protection/>
    </xf>
    <xf numFmtId="0" fontId="12" fillId="0" borderId="3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6" fontId="5" fillId="0" borderId="0" xfId="19" applyFont="1" applyAlignment="1">
      <alignment horizontal="center" vertical="center"/>
    </xf>
    <xf numFmtId="176" fontId="5" fillId="0" borderId="0" xfId="19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34" applyFont="1" applyFill="1" applyBorder="1" applyAlignment="1">
      <alignment horizontal="center" vertical="center" wrapText="1"/>
      <protection/>
    </xf>
    <xf numFmtId="0" fontId="11" fillId="0" borderId="1" xfId="134" applyFont="1" applyFill="1" applyBorder="1" applyAlignment="1">
      <alignment horizontal="center" vertical="center"/>
      <protection/>
    </xf>
    <xf numFmtId="0" fontId="11" fillId="0" borderId="1" xfId="134" applyFont="1" applyFill="1" applyBorder="1" applyAlignment="1">
      <alignment horizontal="center" vertical="center" wrapText="1"/>
      <protection/>
    </xf>
    <xf numFmtId="0" fontId="11" fillId="0" borderId="1" xfId="134" applyFont="1" applyFill="1" applyBorder="1" applyAlignment="1">
      <alignment horizontal="center" vertical="center"/>
      <protection/>
    </xf>
    <xf numFmtId="0" fontId="11" fillId="0" borderId="25" xfId="134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1" fillId="0" borderId="21" xfId="134" applyFont="1" applyFill="1" applyBorder="1" applyAlignment="1">
      <alignment horizontal="center" vertical="center"/>
      <protection/>
    </xf>
    <xf numFmtId="0" fontId="11" fillId="0" borderId="2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9" fillId="0" borderId="0" xfId="133" applyFont="1" applyAlignment="1">
      <alignment vertical="center"/>
      <protection/>
    </xf>
    <xf numFmtId="0" fontId="0" fillId="0" borderId="0" xfId="133" applyAlignment="1">
      <alignment vertical="center" wrapText="1"/>
      <protection/>
    </xf>
    <xf numFmtId="0" fontId="12" fillId="0" borderId="0" xfId="133" applyFont="1" applyAlignment="1">
      <alignment vertical="center"/>
      <protection/>
    </xf>
    <xf numFmtId="0" fontId="12" fillId="0" borderId="0" xfId="133" applyFont="1" applyFill="1" applyAlignment="1">
      <alignment vertical="center"/>
      <protection/>
    </xf>
    <xf numFmtId="0" fontId="0" fillId="0" borderId="0" xfId="133">
      <alignment vertical="center"/>
      <protection/>
    </xf>
    <xf numFmtId="0" fontId="16" fillId="0" borderId="0" xfId="133" applyFont="1" applyAlignment="1">
      <alignment horizontal="center" vertical="center"/>
      <protection/>
    </xf>
    <xf numFmtId="0" fontId="16" fillId="0" borderId="0" xfId="133" applyFont="1" applyFill="1" applyAlignment="1">
      <alignment horizontal="center" vertical="center"/>
      <protection/>
    </xf>
    <xf numFmtId="0" fontId="12" fillId="0" borderId="30" xfId="133" applyFont="1" applyBorder="1" applyAlignment="1">
      <alignment horizontal="center" vertical="center"/>
      <protection/>
    </xf>
    <xf numFmtId="180" fontId="12" fillId="0" borderId="30" xfId="156" applyFont="1" applyBorder="1" applyAlignment="1">
      <alignment horizontal="center" vertical="center"/>
    </xf>
    <xf numFmtId="180" fontId="12" fillId="0" borderId="30" xfId="156" applyFont="1" applyFill="1" applyBorder="1" applyAlignment="1">
      <alignment horizontal="center" vertical="center"/>
    </xf>
    <xf numFmtId="0" fontId="12" fillId="0" borderId="30" xfId="133" applyFont="1" applyFill="1" applyBorder="1" applyAlignment="1">
      <alignment horizontal="center" vertical="center"/>
      <protection/>
    </xf>
    <xf numFmtId="0" fontId="19" fillId="0" borderId="24" xfId="133" applyFont="1" applyBorder="1" applyAlignment="1">
      <alignment horizontal="center" vertical="center"/>
      <protection/>
    </xf>
    <xf numFmtId="0" fontId="19" fillId="0" borderId="1" xfId="133" applyFont="1" applyBorder="1" applyAlignment="1">
      <alignment horizontal="center" vertical="center"/>
      <protection/>
    </xf>
    <xf numFmtId="0" fontId="19" fillId="0" borderId="1" xfId="133" applyFont="1" applyBorder="1" applyAlignment="1">
      <alignment horizontal="center" vertical="center" wrapText="1"/>
      <protection/>
    </xf>
    <xf numFmtId="0" fontId="19" fillId="0" borderId="1" xfId="133" applyFont="1" applyFill="1" applyBorder="1" applyAlignment="1">
      <alignment horizontal="center" vertical="center" wrapText="1"/>
      <protection/>
    </xf>
    <xf numFmtId="0" fontId="19" fillId="0" borderId="1" xfId="133" applyFont="1" applyFill="1" applyBorder="1" applyAlignment="1">
      <alignment horizontal="center" vertical="center"/>
      <protection/>
    </xf>
    <xf numFmtId="0" fontId="12" fillId="0" borderId="24" xfId="133" applyFont="1" applyBorder="1" applyAlignment="1">
      <alignment horizontal="center" vertical="center" wrapText="1"/>
      <protection/>
    </xf>
    <xf numFmtId="0" fontId="12" fillId="0" borderId="1" xfId="133" applyFont="1" applyBorder="1" applyAlignment="1">
      <alignment horizontal="center" vertical="center" wrapText="1"/>
      <protection/>
    </xf>
    <xf numFmtId="187" fontId="0" fillId="0" borderId="1" xfId="150" applyNumberFormat="1" applyFont="1" applyBorder="1" applyAlignment="1">
      <alignment horizontal="center" vertical="center"/>
      <protection/>
    </xf>
    <xf numFmtId="187" fontId="0" fillId="0" borderId="1" xfId="0" applyNumberFormat="1" applyFont="1" applyBorder="1" applyAlignment="1">
      <alignment horizontal="center" vertical="center"/>
    </xf>
    <xf numFmtId="187" fontId="0" fillId="0" borderId="1" xfId="135" applyNumberFormat="1" applyFont="1" applyFill="1" applyBorder="1" applyAlignment="1">
      <alignment horizontal="center" vertical="center"/>
      <protection/>
    </xf>
    <xf numFmtId="0" fontId="0" fillId="0" borderId="1" xfId="133" applyBorder="1" applyAlignment="1">
      <alignment horizontal="center" vertical="center"/>
      <protection/>
    </xf>
    <xf numFmtId="0" fontId="0" fillId="0" borderId="27" xfId="133" applyBorder="1" applyAlignment="1">
      <alignment horizontal="center" vertical="center" textRotation="255"/>
      <protection/>
    </xf>
    <xf numFmtId="0" fontId="0" fillId="0" borderId="31" xfId="133" applyBorder="1" applyAlignment="1">
      <alignment horizontal="center" vertical="center" textRotation="255"/>
      <protection/>
    </xf>
    <xf numFmtId="187" fontId="0" fillId="0" borderId="1" xfId="0" applyNumberFormat="1" applyFont="1" applyFill="1" applyBorder="1" applyAlignment="1">
      <alignment horizontal="center" vertical="center"/>
    </xf>
    <xf numFmtId="0" fontId="0" fillId="0" borderId="28" xfId="133" applyBorder="1" applyAlignment="1">
      <alignment horizontal="center" vertical="center" textRotation="255"/>
      <protection/>
    </xf>
    <xf numFmtId="0" fontId="0" fillId="0" borderId="24" xfId="136" applyBorder="1" applyAlignment="1">
      <alignment horizontal="center" vertical="center" wrapText="1"/>
      <protection/>
    </xf>
    <xf numFmtId="0" fontId="0" fillId="0" borderId="1" xfId="136" applyBorder="1" applyAlignment="1">
      <alignment horizontal="center" vertical="center" wrapText="1"/>
      <protection/>
    </xf>
    <xf numFmtId="187" fontId="0" fillId="0" borderId="1" xfId="133" applyNumberFormat="1" applyBorder="1" applyAlignment="1">
      <alignment horizontal="right" vertical="center" wrapText="1"/>
      <protection/>
    </xf>
    <xf numFmtId="187" fontId="0" fillId="0" borderId="1" xfId="133" applyNumberFormat="1" applyFill="1" applyBorder="1" applyAlignment="1">
      <alignment horizontal="center" vertical="center" wrapText="1"/>
      <protection/>
    </xf>
    <xf numFmtId="187" fontId="0" fillId="0" borderId="1" xfId="133" applyNumberFormat="1" applyBorder="1" applyAlignment="1">
      <alignment horizontal="center" vertical="center" wrapText="1"/>
      <protection/>
    </xf>
    <xf numFmtId="0" fontId="0" fillId="0" borderId="1" xfId="136" applyFont="1" applyBorder="1" applyAlignment="1">
      <alignment horizontal="center" vertical="center" wrapText="1"/>
      <protection/>
    </xf>
    <xf numFmtId="187" fontId="0" fillId="0" borderId="1" xfId="133" applyNumberFormat="1" applyFont="1" applyBorder="1" applyAlignment="1">
      <alignment horizontal="right" vertical="center" wrapText="1"/>
      <protection/>
    </xf>
    <xf numFmtId="187" fontId="0" fillId="0" borderId="1" xfId="133" applyNumberFormat="1" applyFont="1" applyFill="1" applyBorder="1" applyAlignment="1">
      <alignment horizontal="center" vertical="center"/>
      <protection/>
    </xf>
    <xf numFmtId="0" fontId="0" fillId="0" borderId="1" xfId="133" applyFont="1" applyBorder="1" applyAlignment="1">
      <alignment horizontal="center" vertical="center"/>
      <protection/>
    </xf>
    <xf numFmtId="187" fontId="0" fillId="0" borderId="1" xfId="133" applyNumberFormat="1" applyFont="1" applyBorder="1" applyAlignment="1">
      <alignment horizontal="right" vertical="center"/>
      <protection/>
    </xf>
    <xf numFmtId="0" fontId="0" fillId="0" borderId="28" xfId="133" applyFont="1" applyBorder="1" applyAlignment="1">
      <alignment vertical="center"/>
      <protection/>
    </xf>
    <xf numFmtId="0" fontId="19" fillId="0" borderId="25" xfId="133" applyFont="1" applyBorder="1" applyAlignment="1">
      <alignment horizontal="center" vertical="center" wrapText="1"/>
      <protection/>
    </xf>
    <xf numFmtId="0" fontId="19" fillId="0" borderId="25" xfId="133" applyFont="1" applyBorder="1" applyAlignment="1">
      <alignment horizontal="center" vertical="center"/>
      <protection/>
    </xf>
    <xf numFmtId="1" fontId="0" fillId="0" borderId="25" xfId="135" applyNumberFormat="1" applyFont="1" applyBorder="1" applyAlignment="1">
      <alignment horizontal="center" vertical="center"/>
      <protection/>
    </xf>
    <xf numFmtId="0" fontId="0" fillId="0" borderId="25" xfId="133" applyBorder="1" applyAlignment="1">
      <alignment horizontal="center" vertical="center" wrapText="1"/>
      <protection/>
    </xf>
    <xf numFmtId="0" fontId="12" fillId="0" borderId="0" xfId="133" applyFont="1" applyAlignment="1">
      <alignment vertical="center" wrapText="1"/>
      <protection/>
    </xf>
    <xf numFmtId="0" fontId="0" fillId="0" borderId="25" xfId="133" applyFont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1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 wrapText="1"/>
    </xf>
    <xf numFmtId="187" fontId="13" fillId="0" borderId="1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185" fontId="13" fillId="0" borderId="25" xfId="0" applyNumberFormat="1" applyFont="1" applyBorder="1" applyAlignment="1">
      <alignment horizontal="center" vertical="center"/>
    </xf>
    <xf numFmtId="185" fontId="13" fillId="0" borderId="1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87" fontId="13" fillId="0" borderId="1" xfId="0" applyNumberFormat="1" applyFont="1" applyBorder="1" applyAlignment="1">
      <alignment horizontal="center" vertical="center"/>
    </xf>
    <xf numFmtId="187" fontId="13" fillId="0" borderId="2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right"/>
    </xf>
    <xf numFmtId="0" fontId="12" fillId="0" borderId="25" xfId="0" applyNumberFormat="1" applyFont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85" fontId="23" fillId="0" borderId="33" xfId="0" applyNumberFormat="1" applyFont="1" applyFill="1" applyBorder="1" applyAlignment="1">
      <alignment horizontal="center" vertical="center" wrapText="1"/>
    </xf>
    <xf numFmtId="186" fontId="23" fillId="0" borderId="33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187" fontId="23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0" fontId="21" fillId="0" borderId="0" xfId="129" applyFont="1" applyAlignment="1">
      <alignment horizontal="center" vertical="center"/>
      <protection/>
    </xf>
    <xf numFmtId="186" fontId="21" fillId="0" borderId="0" xfId="129" applyNumberFormat="1" applyFont="1" applyAlignment="1">
      <alignment horizontal="center" vertical="center"/>
      <protection/>
    </xf>
    <xf numFmtId="0" fontId="2" fillId="0" borderId="30" xfId="129" applyFont="1" applyBorder="1" applyAlignment="1">
      <alignment horizontal="center" vertical="center"/>
      <protection/>
    </xf>
    <xf numFmtId="0" fontId="2" fillId="0" borderId="30" xfId="0" applyFont="1" applyBorder="1" applyAlignment="1">
      <alignment horizontal="right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186" fontId="24" fillId="0" borderId="21" xfId="129" applyNumberFormat="1" applyFont="1" applyFill="1" applyBorder="1" applyAlignment="1">
      <alignment horizontal="center" vertical="center" wrapText="1"/>
      <protection/>
    </xf>
    <xf numFmtId="0" fontId="25" fillId="0" borderId="35" xfId="0" applyNumberFormat="1" applyFont="1" applyBorder="1" applyAlignment="1">
      <alignment horizontal="center" vertical="center" wrapText="1"/>
    </xf>
    <xf numFmtId="0" fontId="26" fillId="0" borderId="1" xfId="173" applyFont="1" applyFill="1" applyBorder="1" applyAlignment="1">
      <alignment horizontal="center" vertical="center" wrapText="1"/>
      <protection/>
    </xf>
    <xf numFmtId="187" fontId="26" fillId="0" borderId="1" xfId="27" applyNumberFormat="1" applyFont="1" applyFill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 wrapText="1"/>
    </xf>
    <xf numFmtId="0" fontId="27" fillId="0" borderId="1" xfId="173" applyFont="1" applyFill="1" applyBorder="1" applyAlignment="1">
      <alignment horizontal="center" vertical="center"/>
      <protection/>
    </xf>
    <xf numFmtId="0" fontId="2" fillId="0" borderId="1" xfId="129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129" applyFont="1" applyFill="1" applyBorder="1" applyAlignment="1">
      <alignment horizontal="center" vertical="center"/>
      <protection/>
    </xf>
    <xf numFmtId="0" fontId="27" fillId="0" borderId="37" xfId="0" applyNumberFormat="1" applyFont="1" applyBorder="1" applyAlignment="1">
      <alignment horizontal="center" vertical="center" wrapText="1"/>
    </xf>
    <xf numFmtId="0" fontId="27" fillId="0" borderId="36" xfId="173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5" fontId="8" fillId="0" borderId="1" xfId="0" applyNumberFormat="1" applyFont="1" applyBorder="1" applyAlignment="1">
      <alignment horizontal="center" vertical="center" wrapText="1"/>
    </xf>
    <xf numFmtId="188" fontId="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88" fontId="0" fillId="0" borderId="0" xfId="0" applyNumberFormat="1" applyFont="1" applyAlignment="1">
      <alignment vertical="center"/>
    </xf>
    <xf numFmtId="0" fontId="15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44" fontId="0" fillId="0" borderId="0" xfId="157" applyFont="1" applyFill="1" applyAlignment="1">
      <alignment vertical="center"/>
    </xf>
    <xf numFmtId="44" fontId="0" fillId="0" borderId="0" xfId="157" applyFont="1" applyFill="1" applyBorder="1" applyAlignment="1">
      <alignment vertical="center"/>
    </xf>
    <xf numFmtId="44" fontId="0" fillId="0" borderId="30" xfId="157" applyFont="1" applyFill="1" applyBorder="1" applyAlignment="1">
      <alignment vertical="center"/>
    </xf>
    <xf numFmtId="44" fontId="0" fillId="0" borderId="30" xfId="157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30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 shrinkToFit="1"/>
    </xf>
    <xf numFmtId="0" fontId="15" fillId="0" borderId="24" xfId="0" applyFont="1" applyFill="1" applyBorder="1" applyAlignment="1">
      <alignment horizontal="left" vertical="center"/>
    </xf>
    <xf numFmtId="185" fontId="35" fillId="0" borderId="1" xfId="0" applyNumberFormat="1" applyFont="1" applyFill="1" applyBorder="1" applyAlignment="1">
      <alignment horizontal="center" vertical="center"/>
    </xf>
    <xf numFmtId="187" fontId="35" fillId="0" borderId="25" xfId="0" applyNumberFormat="1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>
      <alignment horizontal="center" vertical="center"/>
    </xf>
    <xf numFmtId="185" fontId="35" fillId="0" borderId="25" xfId="0" applyNumberFormat="1" applyFont="1" applyFill="1" applyBorder="1" applyAlignment="1">
      <alignment horizontal="center" vertical="center"/>
    </xf>
    <xf numFmtId="187" fontId="35" fillId="0" borderId="25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shrinkToFit="1"/>
    </xf>
    <xf numFmtId="49" fontId="35" fillId="0" borderId="25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 shrinkToFit="1"/>
    </xf>
    <xf numFmtId="185" fontId="35" fillId="0" borderId="1" xfId="0" applyNumberFormat="1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185" fontId="35" fillId="0" borderId="0" xfId="0" applyNumberFormat="1" applyFont="1" applyFill="1" applyBorder="1" applyAlignment="1">
      <alignment horizontal="center" vertical="center"/>
    </xf>
    <xf numFmtId="188" fontId="35" fillId="0" borderId="1" xfId="0" applyNumberFormat="1" applyFont="1" applyFill="1" applyBorder="1" applyAlignment="1">
      <alignment horizontal="center" vertical="center" shrinkToFit="1"/>
    </xf>
    <xf numFmtId="188" fontId="35" fillId="0" borderId="25" xfId="0" applyNumberFormat="1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vertical="center"/>
    </xf>
    <xf numFmtId="185" fontId="15" fillId="0" borderId="30" xfId="0" applyNumberFormat="1" applyFont="1" applyFill="1" applyBorder="1" applyAlignment="1">
      <alignment vertical="center"/>
    </xf>
    <xf numFmtId="189" fontId="15" fillId="0" borderId="30" xfId="0" applyNumberFormat="1" applyFont="1" applyFill="1" applyBorder="1" applyAlignment="1">
      <alignment vertical="center"/>
    </xf>
    <xf numFmtId="187" fontId="15" fillId="0" borderId="30" xfId="0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left" vertical="center" wrapText="1"/>
    </xf>
    <xf numFmtId="185" fontId="35" fillId="0" borderId="1" xfId="0" applyNumberFormat="1" applyFont="1" applyFill="1" applyBorder="1" applyAlignment="1">
      <alignment horizontal="center" vertical="center" wrapText="1"/>
    </xf>
    <xf numFmtId="190" fontId="35" fillId="0" borderId="1" xfId="0" applyNumberFormat="1" applyFont="1" applyFill="1" applyBorder="1" applyAlignment="1">
      <alignment horizontal="center" vertical="center" wrapText="1"/>
    </xf>
    <xf numFmtId="187" fontId="35" fillId="0" borderId="40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left" vertical="center"/>
    </xf>
    <xf numFmtId="190" fontId="35" fillId="0" borderId="1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shrinkToFit="1"/>
    </xf>
    <xf numFmtId="188" fontId="35" fillId="0" borderId="21" xfId="0" applyNumberFormat="1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horizontal="left" vertical="center" shrinkToFit="1"/>
    </xf>
    <xf numFmtId="188" fontId="35" fillId="0" borderId="21" xfId="0" applyNumberFormat="1" applyFont="1" applyFill="1" applyBorder="1" applyAlignment="1">
      <alignment horizontal="center" vertical="center"/>
    </xf>
    <xf numFmtId="187" fontId="35" fillId="0" borderId="21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35" fillId="0" borderId="25" xfId="0" applyNumberFormat="1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34" fillId="0" borderId="25" xfId="0" applyFont="1" applyFill="1" applyBorder="1" applyAlignment="1">
      <alignment horizontal="center" vertical="center"/>
    </xf>
    <xf numFmtId="0" fontId="35" fillId="0" borderId="1" xfId="118" applyFont="1" applyFill="1" applyBorder="1" applyAlignment="1">
      <alignment horizontal="center" vertical="center" shrinkToFit="1"/>
      <protection/>
    </xf>
    <xf numFmtId="187" fontId="35" fillId="0" borderId="25" xfId="118" applyNumberFormat="1" applyFont="1" applyFill="1" applyBorder="1" applyAlignment="1">
      <alignment horizontal="center" vertical="center" shrinkToFit="1"/>
      <protection/>
    </xf>
    <xf numFmtId="192" fontId="0" fillId="0" borderId="21" xfId="137" applyNumberFormat="1" applyFont="1" applyFill="1" applyBorder="1" applyAlignment="1">
      <alignment horizontal="center" vertical="center"/>
      <protection/>
    </xf>
    <xf numFmtId="187" fontId="15" fillId="0" borderId="0" xfId="0" applyNumberFormat="1" applyFont="1" applyFill="1" applyAlignment="1">
      <alignment vertical="center"/>
    </xf>
  </cellXfs>
  <cellStyles count="16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好_（统计）2016年2月重点工业项目一览表" xfId="28"/>
    <cellStyle name="Followed Hyperlink" xfId="29"/>
    <cellStyle name="_ET_STYLE_NoName_00__Book1" xfId="30"/>
    <cellStyle name="注释" xfId="31"/>
    <cellStyle name="常规 6" xfId="32"/>
    <cellStyle name="ColLevel_5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标题 1" xfId="41"/>
    <cellStyle name="差_201602乡镇税收" xfId="42"/>
    <cellStyle name="常规 8" xfId="43"/>
    <cellStyle name="ColLevel_7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链接单元格" xfId="52"/>
    <cellStyle name="好_201602乡镇税收" xfId="53"/>
    <cellStyle name="20% - 强调文字颜色 6" xfId="54"/>
    <cellStyle name="强调文字颜色 2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RowLevel_5" xfId="63"/>
    <cellStyle name="20% - 强调文字颜色 2" xfId="64"/>
    <cellStyle name="40% - 强调文字颜色 2" xfId="65"/>
    <cellStyle name="RowLevel_6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0,0&#13;&#10;NA&#13;&#10;" xfId="76"/>
    <cellStyle name="60% - 强调文字颜色 6" xfId="77"/>
    <cellStyle name="样式 1" xfId="78"/>
    <cellStyle name="??" xfId="79"/>
    <cellStyle name="_Book1" xfId="80"/>
    <cellStyle name="常规 10 2 2 2" xfId="81"/>
    <cellStyle name="ColLevel_1" xfId="82"/>
    <cellStyle name="常规 2" xfId="83"/>
    <cellStyle name="ColLevel_2" xfId="84"/>
    <cellStyle name="常规 3" xfId="85"/>
    <cellStyle name="ColLevel_3" xfId="86"/>
    <cellStyle name="常规 4" xfId="87"/>
    <cellStyle name="ColLevel_4" xfId="88"/>
    <cellStyle name="常规 5" xfId="89"/>
    <cellStyle name="ColLevel_6" xfId="90"/>
    <cellStyle name="常规 7" xfId="91"/>
    <cellStyle name="Grey" xfId="92"/>
    <cellStyle name="Normal - Style1" xfId="93"/>
    <cellStyle name="Normal_0105第二套审计报表定稿" xfId="94"/>
    <cellStyle name="Percent [2]" xfId="95"/>
    <cellStyle name="RowLevel_1" xfId="96"/>
    <cellStyle name="RowLevel_2" xfId="97"/>
    <cellStyle name="RowLevel_3" xfId="98"/>
    <cellStyle name="RowLevel_4" xfId="99"/>
    <cellStyle name="百分比 2 6" xfId="100"/>
    <cellStyle name="襞" xfId="101"/>
    <cellStyle name="标题_2017年度前三个月计生报表" xfId="102"/>
    <cellStyle name="常规_Book1_1" xfId="103"/>
    <cellStyle name="差_（统计）2016年2月重点工业项目一览表" xfId="104"/>
    <cellStyle name="差_2016.11 信息月报" xfId="105"/>
    <cellStyle name="差_2016.12 信息月报" xfId="106"/>
    <cellStyle name="差_2017.02 统计月报" xfId="107"/>
    <cellStyle name="差_2017年度前三个月计生报表" xfId="108"/>
    <cellStyle name="差_Book1" xfId="109"/>
    <cellStyle name="差_信息月报2016.6" xfId="110"/>
    <cellStyle name="好_2016.12 信息月报" xfId="111"/>
    <cellStyle name="差_信息月报2016.9" xfId="112"/>
    <cellStyle name="常规 10" xfId="113"/>
    <cellStyle name="常规 10 2 2" xfId="114"/>
    <cellStyle name="常规 10 2 2 2_2016.11 信息月报" xfId="115"/>
    <cellStyle name="常规 10 3 3" xfId="116"/>
    <cellStyle name="常规 10_2016.11 信息月报" xfId="117"/>
    <cellStyle name="常规 11" xfId="118"/>
    <cellStyle name="好_信息月报2016.6" xfId="119"/>
    <cellStyle name="常规 12" xfId="120"/>
    <cellStyle name="常规 13" xfId="121"/>
    <cellStyle name="常规 14" xfId="122"/>
    <cellStyle name="好_信息月报2016.9" xfId="123"/>
    <cellStyle name="常规 15" xfId="124"/>
    <cellStyle name="常规 22" xfId="125"/>
    <cellStyle name="常规 28" xfId="126"/>
    <cellStyle name="표준_kc-elec system check list" xfId="127"/>
    <cellStyle name="常规 9" xfId="128"/>
    <cellStyle name="常规 9 9" xfId="129"/>
    <cellStyle name="常规 9_2016.11 信息月报" xfId="130"/>
    <cellStyle name="常规_2010各县供电情况" xfId="131"/>
    <cellStyle name="常规_2010各县供电情况 3" xfId="132"/>
    <cellStyle name="常规_201602乡镇税收" xfId="133"/>
    <cellStyle name="常规_Sheet1" xfId="134"/>
    <cellStyle name="常规_Sheet2" xfId="135"/>
    <cellStyle name="常规_Sheet2_1" xfId="136"/>
    <cellStyle name="常规_Sheet3" xfId="137"/>
    <cellStyle name="常规_统计局报表1007" xfId="138"/>
    <cellStyle name="常规_镇供电" xfId="139"/>
    <cellStyle name="常规_镇供电_5" xfId="140"/>
    <cellStyle name="常规_镇供电_1" xfId="141"/>
    <cellStyle name="常规_镇供电_10" xfId="142"/>
    <cellStyle name="常规_镇供电_11" xfId="143"/>
    <cellStyle name="常规_镇供电_2" xfId="144"/>
    <cellStyle name="常规_镇供电_3" xfId="145"/>
    <cellStyle name="常规_镇供电_4" xfId="146"/>
    <cellStyle name="常规_镇供电_6" xfId="147"/>
    <cellStyle name="常规_镇供电_8" xfId="148"/>
    <cellStyle name="常规_镇供电_9" xfId="149"/>
    <cellStyle name="常规_镇税收" xfId="150"/>
    <cellStyle name="好_2016.11 信息月报" xfId="151"/>
    <cellStyle name="常规_Sheet1_Sheet1" xfId="152"/>
    <cellStyle name="好_2017.02 统计月报" xfId="153"/>
    <cellStyle name="好_2017年度前三个月计生报表" xfId="154"/>
    <cellStyle name="好_Book1" xfId="155"/>
    <cellStyle name="货币_201602乡镇税收" xfId="156"/>
    <cellStyle name="货币_2016年2月分乡镇固投" xfId="157"/>
    <cellStyle name="霓付 [0]_97MBO" xfId="158"/>
    <cellStyle name="霓付_97MBO" xfId="159"/>
    <cellStyle name="烹拳 [0]_97MBO" xfId="160"/>
    <cellStyle name="烹拳_97MBO" xfId="161"/>
    <cellStyle name="普通_ 白土" xfId="162"/>
    <cellStyle name="千分位[0]_ 白土" xfId="163"/>
    <cellStyle name="千分位_ 白土" xfId="164"/>
    <cellStyle name="千位[0]_laroux" xfId="165"/>
    <cellStyle name="千位_laroux" xfId="166"/>
    <cellStyle name="钎霖_laroux" xfId="167"/>
    <cellStyle name="콤마 [0]_BOILER-CO1" xfId="168"/>
    <cellStyle name="콤마_BOILER-CO1" xfId="169"/>
    <cellStyle name="통화 [0]_BOILER-CO1" xfId="170"/>
    <cellStyle name="통화_BOILER-CO1" xfId="171"/>
    <cellStyle name="표준_0N-HANDLING " xfId="172"/>
    <cellStyle name="常规 9 2" xfId="173"/>
    <cellStyle name="常规_2017年度前三个月计生报表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70" zoomScaleNormal="70" zoomScaleSheetLayoutView="75" workbookViewId="0" topLeftCell="A94">
      <selection activeCell="D68" sqref="D68"/>
    </sheetView>
  </sheetViews>
  <sheetFormatPr defaultColWidth="9.00390625" defaultRowHeight="14.25"/>
  <cols>
    <col min="1" max="1" width="51.50390625" style="339" customWidth="1"/>
    <col min="2" max="2" width="14.75390625" style="339" customWidth="1"/>
    <col min="3" max="3" width="21.625" style="339" customWidth="1"/>
    <col min="4" max="4" width="21.125" style="339" customWidth="1"/>
    <col min="5" max="5" width="9.125" style="339" bestFit="1" customWidth="1"/>
    <col min="6" max="6" width="17.25390625" style="339" bestFit="1" customWidth="1"/>
    <col min="7" max="9" width="15.875" style="339" bestFit="1" customWidth="1"/>
    <col min="10" max="11" width="17.25390625" style="339" bestFit="1" customWidth="1"/>
    <col min="12" max="16384" width="9.00390625" style="339" customWidth="1"/>
  </cols>
  <sheetData>
    <row r="1" spans="1:4" s="108" customFormat="1" ht="49.5" customHeight="1">
      <c r="A1" s="343" t="s">
        <v>0</v>
      </c>
      <c r="B1" s="343"/>
      <c r="C1" s="343"/>
      <c r="D1" s="343"/>
    </row>
    <row r="2" spans="1:4" ht="19.5" customHeight="1">
      <c r="A2" s="344" t="s">
        <v>1</v>
      </c>
      <c r="B2" s="344"/>
      <c r="C2" s="344"/>
      <c r="D2" s="344"/>
    </row>
    <row r="3" spans="1:4" s="339" customFormat="1" ht="49.5" customHeight="1">
      <c r="A3" s="345" t="s">
        <v>2</v>
      </c>
      <c r="B3" s="346" t="s">
        <v>3</v>
      </c>
      <c r="C3" s="347" t="s">
        <v>4</v>
      </c>
      <c r="D3" s="348" t="s">
        <v>5</v>
      </c>
    </row>
    <row r="4" spans="1:4" s="340" customFormat="1" ht="49.5" customHeight="1">
      <c r="A4" s="349" t="s">
        <v>6</v>
      </c>
      <c r="B4" s="114" t="s">
        <v>7</v>
      </c>
      <c r="C4" s="350">
        <v>9562103.188419683</v>
      </c>
      <c r="D4" s="351">
        <v>8.914413428075648</v>
      </c>
    </row>
    <row r="5" spans="1:4" s="340" customFormat="1" ht="49.5" customHeight="1">
      <c r="A5" s="349" t="s">
        <v>8</v>
      </c>
      <c r="B5" s="114" t="s">
        <v>7</v>
      </c>
      <c r="C5" s="350">
        <v>261354.24124236256</v>
      </c>
      <c r="D5" s="351">
        <v>1.3223679046714238</v>
      </c>
    </row>
    <row r="6" spans="1:4" s="340" customFormat="1" ht="49.5" customHeight="1">
      <c r="A6" s="352" t="s">
        <v>9</v>
      </c>
      <c r="B6" s="114" t="s">
        <v>7</v>
      </c>
      <c r="C6" s="350">
        <v>5494339.7984873075</v>
      </c>
      <c r="D6" s="351">
        <v>9.273984871214395</v>
      </c>
    </row>
    <row r="7" spans="1:4" s="340" customFormat="1" ht="49.5" customHeight="1">
      <c r="A7" s="352" t="s">
        <v>10</v>
      </c>
      <c r="B7" s="114" t="s">
        <v>7</v>
      </c>
      <c r="C7" s="350">
        <v>3806409.1486900137</v>
      </c>
      <c r="D7" s="351">
        <v>8.835118815021175</v>
      </c>
    </row>
    <row r="8" spans="1:4" s="340" customFormat="1" ht="49.5" customHeight="1">
      <c r="A8" s="352" t="s">
        <v>11</v>
      </c>
      <c r="B8" s="114" t="s">
        <v>7</v>
      </c>
      <c r="C8" s="350">
        <v>5001281</v>
      </c>
      <c r="D8" s="351">
        <v>9.684329229306726</v>
      </c>
    </row>
    <row r="9" spans="1:4" s="340" customFormat="1" ht="49.5" customHeight="1">
      <c r="A9" s="349" t="s">
        <v>12</v>
      </c>
      <c r="B9" s="114" t="s">
        <v>7</v>
      </c>
      <c r="C9" s="350">
        <v>456316</v>
      </c>
      <c r="D9" s="351">
        <v>1.440684942784216</v>
      </c>
    </row>
    <row r="10" spans="1:4" s="340" customFormat="1" ht="49.5" customHeight="1">
      <c r="A10" s="349" t="s">
        <v>13</v>
      </c>
      <c r="B10" s="114" t="s">
        <v>7</v>
      </c>
      <c r="C10" s="350">
        <v>22181002.116</v>
      </c>
      <c r="D10" s="351">
        <v>14.232506803887631</v>
      </c>
    </row>
    <row r="11" spans="1:4" s="108" customFormat="1" ht="49.5" customHeight="1">
      <c r="A11" s="349" t="s">
        <v>14</v>
      </c>
      <c r="B11" s="114" t="s">
        <v>7</v>
      </c>
      <c r="C11" s="353" t="s">
        <v>15</v>
      </c>
      <c r="D11" s="351">
        <v>20.18377416238679</v>
      </c>
    </row>
    <row r="12" spans="1:4" s="108" customFormat="1" ht="49.5" customHeight="1">
      <c r="A12" s="349" t="s">
        <v>16</v>
      </c>
      <c r="B12" s="114" t="s">
        <v>7</v>
      </c>
      <c r="C12" s="353" t="s">
        <v>15</v>
      </c>
      <c r="D12" s="354" t="s">
        <v>17</v>
      </c>
    </row>
    <row r="13" spans="1:4" s="108" customFormat="1" ht="49.5" customHeight="1">
      <c r="A13" s="349" t="s">
        <v>18</v>
      </c>
      <c r="B13" s="114" t="s">
        <v>7</v>
      </c>
      <c r="C13" s="353" t="s">
        <v>15</v>
      </c>
      <c r="D13" s="354" t="s">
        <v>19</v>
      </c>
    </row>
    <row r="14" spans="1:4" s="108" customFormat="1" ht="49.5" customHeight="1">
      <c r="A14" s="349" t="s">
        <v>20</v>
      </c>
      <c r="B14" s="114" t="s">
        <v>7</v>
      </c>
      <c r="C14" s="350">
        <v>82478</v>
      </c>
      <c r="D14" s="355" t="s">
        <v>21</v>
      </c>
    </row>
    <row r="15" spans="1:7" s="340" customFormat="1" ht="49.5" customHeight="1">
      <c r="A15" s="349" t="s">
        <v>22</v>
      </c>
      <c r="B15" s="114" t="s">
        <v>7</v>
      </c>
      <c r="C15" s="350">
        <v>4725127.77165587</v>
      </c>
      <c r="D15" s="351">
        <v>13.6</v>
      </c>
      <c r="F15" s="108"/>
      <c r="G15" s="108"/>
    </row>
    <row r="16" spans="1:4" s="340" customFormat="1" ht="49.5" customHeight="1">
      <c r="A16" s="349" t="s">
        <v>23</v>
      </c>
      <c r="B16" s="114" t="s">
        <v>7</v>
      </c>
      <c r="C16" s="356">
        <v>734829</v>
      </c>
      <c r="D16" s="351">
        <v>13</v>
      </c>
    </row>
    <row r="17" spans="1:4" s="340" customFormat="1" ht="49.5" customHeight="1">
      <c r="A17" s="349" t="s">
        <v>24</v>
      </c>
      <c r="B17" s="114" t="s">
        <v>7</v>
      </c>
      <c r="C17" s="356">
        <v>438414</v>
      </c>
      <c r="D17" s="351">
        <v>16</v>
      </c>
    </row>
    <row r="18" spans="1:4" s="340" customFormat="1" ht="49.5" customHeight="1">
      <c r="A18" s="349" t="s">
        <v>25</v>
      </c>
      <c r="B18" s="114" t="s">
        <v>26</v>
      </c>
      <c r="C18" s="356">
        <v>23817</v>
      </c>
      <c r="D18" s="351">
        <v>51.4</v>
      </c>
    </row>
    <row r="19" spans="1:4" s="340" customFormat="1" ht="49.5" customHeight="1">
      <c r="A19" s="349" t="s">
        <v>27</v>
      </c>
      <c r="B19" s="114" t="s">
        <v>26</v>
      </c>
      <c r="C19" s="356">
        <v>4398</v>
      </c>
      <c r="D19" s="357" t="s">
        <v>15</v>
      </c>
    </row>
    <row r="20" spans="1:4" ht="65.25" customHeight="1">
      <c r="A20" s="358" t="s">
        <v>28</v>
      </c>
      <c r="B20" s="358"/>
      <c r="C20" s="358"/>
      <c r="D20" s="358"/>
    </row>
    <row r="21" spans="1:4" ht="30" customHeight="1">
      <c r="A21" s="359"/>
      <c r="B21" s="359"/>
      <c r="C21" s="359"/>
      <c r="D21" s="359"/>
    </row>
    <row r="22" spans="1:4" s="108" customFormat="1" ht="49.5" customHeight="1">
      <c r="A22" s="343" t="s">
        <v>29</v>
      </c>
      <c r="B22" s="343"/>
      <c r="C22" s="343"/>
      <c r="D22" s="343"/>
    </row>
    <row r="23" spans="1:4" ht="19.5" customHeight="1">
      <c r="A23" s="360" t="s">
        <v>1</v>
      </c>
      <c r="B23" s="360"/>
      <c r="C23" s="360"/>
      <c r="D23" s="360"/>
    </row>
    <row r="24" spans="1:4" ht="49.5" customHeight="1">
      <c r="A24" s="361" t="s">
        <v>2</v>
      </c>
      <c r="B24" s="362" t="s">
        <v>3</v>
      </c>
      <c r="C24" s="363" t="s">
        <v>4</v>
      </c>
      <c r="D24" s="364" t="s">
        <v>5</v>
      </c>
    </row>
    <row r="25" spans="1:4" s="340" customFormat="1" ht="49.5" customHeight="1">
      <c r="A25" s="349" t="s">
        <v>30</v>
      </c>
      <c r="B25" s="114" t="s">
        <v>26</v>
      </c>
      <c r="C25" s="365">
        <v>168328</v>
      </c>
      <c r="D25" s="351">
        <v>33.4</v>
      </c>
    </row>
    <row r="26" spans="1:4" s="340" customFormat="1" ht="49.5" customHeight="1">
      <c r="A26" s="349" t="s">
        <v>31</v>
      </c>
      <c r="B26" s="114" t="s">
        <v>32</v>
      </c>
      <c r="C26" s="350">
        <v>739936.9519</v>
      </c>
      <c r="D26" s="355">
        <v>11.860611320641201</v>
      </c>
    </row>
    <row r="27" spans="1:4" s="340" customFormat="1" ht="49.5" customHeight="1">
      <c r="A27" s="366" t="s">
        <v>33</v>
      </c>
      <c r="B27" s="114" t="s">
        <v>32</v>
      </c>
      <c r="C27" s="350">
        <v>698869.298</v>
      </c>
      <c r="D27" s="355">
        <v>11.519310925208416</v>
      </c>
    </row>
    <row r="28" spans="1:4" s="340" customFormat="1" ht="49.5" customHeight="1">
      <c r="A28" s="366" t="s">
        <v>34</v>
      </c>
      <c r="B28" s="114" t="s">
        <v>32</v>
      </c>
      <c r="C28" s="350">
        <v>41067.6539</v>
      </c>
      <c r="D28" s="355">
        <v>18.00656005685417</v>
      </c>
    </row>
    <row r="29" spans="1:4" s="340" customFormat="1" ht="49.5" customHeight="1">
      <c r="A29" s="349" t="s">
        <v>35</v>
      </c>
      <c r="B29" s="114" t="s">
        <v>32</v>
      </c>
      <c r="C29" s="350">
        <v>480512.3133</v>
      </c>
      <c r="D29" s="355">
        <v>15.137730502597568</v>
      </c>
    </row>
    <row r="30" spans="1:4" s="340" customFormat="1" ht="49.5" customHeight="1">
      <c r="A30" s="349" t="s">
        <v>36</v>
      </c>
      <c r="B30" s="114" t="s">
        <v>37</v>
      </c>
      <c r="C30" s="350">
        <v>2033</v>
      </c>
      <c r="D30" s="357" t="s">
        <v>38</v>
      </c>
    </row>
    <row r="31" spans="1:4" s="340" customFormat="1" ht="49.5" customHeight="1">
      <c r="A31" s="352" t="s">
        <v>39</v>
      </c>
      <c r="B31" s="367" t="s">
        <v>37</v>
      </c>
      <c r="C31" s="350">
        <v>12</v>
      </c>
      <c r="D31" s="357" t="s">
        <v>40</v>
      </c>
    </row>
    <row r="32" spans="1:4" s="340" customFormat="1" ht="49.5" customHeight="1">
      <c r="A32" s="349" t="s">
        <v>41</v>
      </c>
      <c r="B32" s="114" t="s">
        <v>7</v>
      </c>
      <c r="C32" s="368">
        <v>1097678.3761425</v>
      </c>
      <c r="D32" s="355">
        <v>28.26256744498201</v>
      </c>
    </row>
    <row r="33" spans="1:4" s="340" customFormat="1" ht="49.5" customHeight="1">
      <c r="A33" s="349" t="s">
        <v>42</v>
      </c>
      <c r="B33" s="114" t="s">
        <v>7</v>
      </c>
      <c r="C33" s="350">
        <v>33175.3363425</v>
      </c>
      <c r="D33" s="355">
        <v>-7.341815600212264</v>
      </c>
    </row>
    <row r="34" spans="1:4" s="340" customFormat="1" ht="49.5" customHeight="1">
      <c r="A34" s="349" t="s">
        <v>43</v>
      </c>
      <c r="B34" s="114" t="s">
        <v>44</v>
      </c>
      <c r="C34" s="369">
        <v>101.7</v>
      </c>
      <c r="D34" s="370">
        <v>1.7409592399999951</v>
      </c>
    </row>
    <row r="35" spans="1:4" s="340" customFormat="1" ht="49.5" customHeight="1">
      <c r="A35" s="349" t="s">
        <v>45</v>
      </c>
      <c r="B35" s="114" t="s">
        <v>44</v>
      </c>
      <c r="C35" s="370">
        <v>101.4</v>
      </c>
      <c r="D35" s="351">
        <v>1.4</v>
      </c>
    </row>
    <row r="36" spans="1:4" s="340" customFormat="1" ht="49.5" customHeight="1">
      <c r="A36" s="349" t="s">
        <v>46</v>
      </c>
      <c r="B36" s="114" t="s">
        <v>47</v>
      </c>
      <c r="C36" s="357" t="s">
        <v>15</v>
      </c>
      <c r="D36" s="357" t="s">
        <v>15</v>
      </c>
    </row>
    <row r="37" spans="1:4" s="340" customFormat="1" ht="49.5" customHeight="1">
      <c r="A37" s="118" t="s">
        <v>48</v>
      </c>
      <c r="B37" s="114" t="s">
        <v>47</v>
      </c>
      <c r="C37" s="357" t="s">
        <v>15</v>
      </c>
      <c r="D37" s="357" t="s">
        <v>15</v>
      </c>
    </row>
    <row r="38" spans="1:4" s="340" customFormat="1" ht="49.5" customHeight="1">
      <c r="A38" s="118" t="s">
        <v>49</v>
      </c>
      <c r="B38" s="114" t="s">
        <v>47</v>
      </c>
      <c r="C38" s="357" t="s">
        <v>15</v>
      </c>
      <c r="D38" s="357" t="s">
        <v>15</v>
      </c>
    </row>
    <row r="39" spans="1:4" s="340" customFormat="1" ht="49.5" customHeight="1">
      <c r="A39" s="118" t="s">
        <v>50</v>
      </c>
      <c r="B39" s="114" t="s">
        <v>47</v>
      </c>
      <c r="C39" s="357" t="s">
        <v>15</v>
      </c>
      <c r="D39" s="357" t="s">
        <v>15</v>
      </c>
    </row>
    <row r="40" spans="1:4" ht="49.5" customHeight="1">
      <c r="A40" s="371" t="s">
        <v>51</v>
      </c>
      <c r="B40" s="358"/>
      <c r="C40" s="358"/>
      <c r="D40" s="358"/>
    </row>
    <row r="41" spans="1:4" ht="49.5" customHeight="1">
      <c r="A41" s="372"/>
      <c r="B41" s="372"/>
      <c r="C41" s="372"/>
      <c r="D41" s="372"/>
    </row>
    <row r="42" spans="1:4" s="340" customFormat="1" ht="49.5" customHeight="1">
      <c r="A42" s="343" t="s">
        <v>52</v>
      </c>
      <c r="B42" s="343"/>
      <c r="C42" s="343"/>
      <c r="D42" s="343"/>
    </row>
    <row r="43" spans="1:4" ht="24.75" customHeight="1">
      <c r="A43" s="373"/>
      <c r="B43" s="374"/>
      <c r="C43" s="375"/>
      <c r="D43" s="376" t="s">
        <v>53</v>
      </c>
    </row>
    <row r="44" spans="1:4" ht="79.5" customHeight="1">
      <c r="A44" s="377" t="s">
        <v>54</v>
      </c>
      <c r="B44" s="362" t="s">
        <v>55</v>
      </c>
      <c r="C44" s="363" t="s">
        <v>4</v>
      </c>
      <c r="D44" s="364" t="s">
        <v>5</v>
      </c>
    </row>
    <row r="45" spans="1:4" ht="60" customHeight="1">
      <c r="A45" s="378" t="s">
        <v>56</v>
      </c>
      <c r="B45" s="379">
        <v>787</v>
      </c>
      <c r="C45" s="380">
        <v>22181002.116</v>
      </c>
      <c r="D45" s="381">
        <v>14.232506803887631</v>
      </c>
    </row>
    <row r="46" spans="1:4" ht="60" customHeight="1">
      <c r="A46" s="382" t="s">
        <v>57</v>
      </c>
      <c r="B46" s="350">
        <v>335</v>
      </c>
      <c r="C46" s="383">
        <v>6086947.734</v>
      </c>
      <c r="D46" s="381">
        <v>18.65544566859549</v>
      </c>
    </row>
    <row r="47" spans="1:4" ht="60" customHeight="1">
      <c r="A47" s="382" t="s">
        <v>58</v>
      </c>
      <c r="B47" s="350">
        <v>280</v>
      </c>
      <c r="C47" s="383">
        <v>4724308.094</v>
      </c>
      <c r="D47" s="381">
        <v>17.777291030261424</v>
      </c>
    </row>
    <row r="48" spans="1:4" ht="60" customHeight="1">
      <c r="A48" s="382" t="s">
        <v>59</v>
      </c>
      <c r="B48" s="350">
        <v>41</v>
      </c>
      <c r="C48" s="383">
        <v>2672556.35</v>
      </c>
      <c r="D48" s="381">
        <v>14.618657581204332</v>
      </c>
    </row>
    <row r="49" spans="1:4" ht="60" customHeight="1">
      <c r="A49" s="382" t="s">
        <v>60</v>
      </c>
      <c r="B49" s="350">
        <v>172</v>
      </c>
      <c r="C49" s="383">
        <v>5386128.7020000005</v>
      </c>
      <c r="D49" s="381">
        <v>13.403287797845834</v>
      </c>
    </row>
    <row r="50" spans="1:4" ht="60" customHeight="1">
      <c r="A50" s="382" t="s">
        <v>61</v>
      </c>
      <c r="B50" s="350">
        <v>14</v>
      </c>
      <c r="C50" s="383">
        <v>389451.789</v>
      </c>
      <c r="D50" s="381">
        <v>20.835596103521482</v>
      </c>
    </row>
    <row r="51" spans="1:4" ht="60" customHeight="1">
      <c r="A51" s="382" t="s">
        <v>62</v>
      </c>
      <c r="B51" s="350">
        <v>94</v>
      </c>
      <c r="C51" s="383">
        <v>2797694.198</v>
      </c>
      <c r="D51" s="381">
        <v>16.702107497338133</v>
      </c>
    </row>
    <row r="52" spans="1:4" ht="60" customHeight="1">
      <c r="A52" s="382" t="s">
        <v>63</v>
      </c>
      <c r="B52" s="350">
        <v>58</v>
      </c>
      <c r="C52" s="383">
        <v>1803116.12</v>
      </c>
      <c r="D52" s="381">
        <v>0.2620210537191099</v>
      </c>
    </row>
    <row r="53" spans="1:4" ht="60" customHeight="1">
      <c r="A53" s="382" t="s">
        <v>64</v>
      </c>
      <c r="B53" s="350">
        <v>72</v>
      </c>
      <c r="C53" s="383">
        <v>2766384.716</v>
      </c>
      <c r="D53" s="381">
        <v>12.366901632068348</v>
      </c>
    </row>
    <row r="54" spans="1:4" ht="60" customHeight="1">
      <c r="A54" s="382" t="s">
        <v>65</v>
      </c>
      <c r="B54" s="350">
        <v>20</v>
      </c>
      <c r="C54" s="383">
        <v>1164779.829</v>
      </c>
      <c r="D54" s="381">
        <v>21.24872232633956</v>
      </c>
    </row>
    <row r="55" spans="1:4" ht="60" customHeight="1">
      <c r="A55" s="382" t="s">
        <v>66</v>
      </c>
      <c r="B55" s="350">
        <v>22</v>
      </c>
      <c r="C55" s="383">
        <v>524189.18700000003</v>
      </c>
      <c r="D55" s="381">
        <v>-2.9915073151105958</v>
      </c>
    </row>
    <row r="56" spans="1:4" ht="60" customHeight="1">
      <c r="A56" s="382" t="s">
        <v>67</v>
      </c>
      <c r="B56" s="350">
        <v>15</v>
      </c>
      <c r="C56" s="383">
        <v>668174.296</v>
      </c>
      <c r="D56" s="381">
        <v>21.789148294366584</v>
      </c>
    </row>
    <row r="57" spans="1:4" ht="56.25" customHeight="1">
      <c r="A57" s="384" t="s">
        <v>68</v>
      </c>
      <c r="B57" s="384"/>
      <c r="C57" s="384"/>
      <c r="D57" s="384"/>
    </row>
    <row r="58" spans="1:4" ht="45" customHeight="1">
      <c r="A58" s="385"/>
      <c r="B58" s="386"/>
      <c r="C58" s="386"/>
      <c r="D58" s="367"/>
    </row>
    <row r="59" spans="1:4" s="340" customFormat="1" ht="49.5" customHeight="1">
      <c r="A59" s="343" t="s">
        <v>69</v>
      </c>
      <c r="B59" s="343"/>
      <c r="C59" s="343"/>
      <c r="D59" s="343"/>
    </row>
    <row r="60" spans="1:4" s="108" customFormat="1" ht="19.5" customHeight="1">
      <c r="A60" s="386"/>
      <c r="B60" s="386"/>
      <c r="C60" s="386"/>
      <c r="D60" s="386"/>
    </row>
    <row r="61" spans="1:4" s="108" customFormat="1" ht="90" customHeight="1">
      <c r="A61" s="361" t="s">
        <v>70</v>
      </c>
      <c r="B61" s="362" t="s">
        <v>3</v>
      </c>
      <c r="C61" s="363" t="s">
        <v>4</v>
      </c>
      <c r="D61" s="364" t="s">
        <v>5</v>
      </c>
    </row>
    <row r="62" spans="1:4" s="108" customFormat="1" ht="90" customHeight="1">
      <c r="A62" s="387" t="s">
        <v>71</v>
      </c>
      <c r="B62" s="388" t="s">
        <v>7</v>
      </c>
      <c r="C62" s="350">
        <v>4725127.77165587</v>
      </c>
      <c r="D62" s="351">
        <v>13.552588488484618</v>
      </c>
    </row>
    <row r="63" spans="1:4" s="108" customFormat="1" ht="90" customHeight="1">
      <c r="A63" s="387" t="s">
        <v>72</v>
      </c>
      <c r="B63" s="388" t="s">
        <v>7</v>
      </c>
      <c r="C63" s="365">
        <v>2052722.6</v>
      </c>
      <c r="D63" s="389">
        <v>17.83719092075482</v>
      </c>
    </row>
    <row r="64" spans="1:4" s="108" customFormat="1" ht="90" customHeight="1">
      <c r="A64" s="390" t="s">
        <v>73</v>
      </c>
      <c r="B64" s="388" t="s">
        <v>7</v>
      </c>
      <c r="C64" s="365">
        <v>2022937.6</v>
      </c>
      <c r="D64" s="389">
        <v>17.853323698907843</v>
      </c>
    </row>
    <row r="65" spans="1:4" s="108" customFormat="1" ht="90" customHeight="1">
      <c r="A65" s="390" t="s">
        <v>74</v>
      </c>
      <c r="B65" s="388" t="s">
        <v>7</v>
      </c>
      <c r="C65" s="365">
        <v>29785</v>
      </c>
      <c r="D65" s="389">
        <v>16.75172667905327</v>
      </c>
    </row>
    <row r="66" spans="1:4" s="108" customFormat="1" ht="90" customHeight="1">
      <c r="A66" s="387" t="s">
        <v>75</v>
      </c>
      <c r="B66" s="388" t="s">
        <v>7</v>
      </c>
      <c r="C66" s="353" t="s">
        <v>15</v>
      </c>
      <c r="D66" s="351">
        <v>20.2</v>
      </c>
    </row>
    <row r="67" spans="1:4" s="108" customFormat="1" ht="90" customHeight="1">
      <c r="A67" s="391" t="s">
        <v>76</v>
      </c>
      <c r="B67" s="388" t="s">
        <v>7</v>
      </c>
      <c r="C67" s="353" t="s">
        <v>15</v>
      </c>
      <c r="D67" s="392">
        <v>12.735909038747238</v>
      </c>
    </row>
    <row r="68" spans="1:4" s="108" customFormat="1" ht="90" customHeight="1">
      <c r="A68" s="391" t="s">
        <v>77</v>
      </c>
      <c r="B68" s="388" t="s">
        <v>7</v>
      </c>
      <c r="C68" s="365">
        <v>581919</v>
      </c>
      <c r="D68" s="393">
        <v>41.14175806584621</v>
      </c>
    </row>
    <row r="69" spans="1:4" ht="85.5" customHeight="1">
      <c r="A69" s="371" t="s">
        <v>78</v>
      </c>
      <c r="B69" s="358"/>
      <c r="C69" s="358"/>
      <c r="D69" s="358"/>
    </row>
    <row r="70" spans="1:4" ht="45" customHeight="1">
      <c r="A70" s="385"/>
      <c r="B70" s="386"/>
      <c r="C70" s="386"/>
      <c r="D70" s="394"/>
    </row>
    <row r="71" spans="1:4" s="108" customFormat="1" ht="49.5" customHeight="1">
      <c r="A71" s="343" t="s">
        <v>79</v>
      </c>
      <c r="B71" s="343"/>
      <c r="C71" s="343"/>
      <c r="D71" s="343"/>
    </row>
    <row r="72" spans="1:4" ht="19.5" customHeight="1">
      <c r="A72" s="386"/>
      <c r="B72" s="386"/>
      <c r="C72" s="386"/>
      <c r="D72" s="386"/>
    </row>
    <row r="73" spans="1:9" ht="79.5" customHeight="1">
      <c r="A73" s="361" t="s">
        <v>70</v>
      </c>
      <c r="B73" s="362" t="s">
        <v>3</v>
      </c>
      <c r="C73" s="363" t="s">
        <v>4</v>
      </c>
      <c r="D73" s="364" t="s">
        <v>5</v>
      </c>
      <c r="G73" s="108"/>
      <c r="H73" s="108"/>
      <c r="I73" s="108"/>
    </row>
    <row r="74" spans="1:10" s="108" customFormat="1" ht="79.5" customHeight="1">
      <c r="A74" s="395" t="s">
        <v>80</v>
      </c>
      <c r="B74" s="396" t="s">
        <v>7</v>
      </c>
      <c r="C74" s="365">
        <v>1744968.9877777777</v>
      </c>
      <c r="D74" s="351">
        <v>8.160189077260505</v>
      </c>
      <c r="J74" s="407"/>
    </row>
    <row r="75" spans="1:10" s="108" customFormat="1" ht="79.5" customHeight="1">
      <c r="A75" s="395" t="s">
        <v>81</v>
      </c>
      <c r="B75" s="396" t="s">
        <v>7</v>
      </c>
      <c r="C75" s="365">
        <v>1570472.089</v>
      </c>
      <c r="D75" s="351">
        <v>5.683629828652357</v>
      </c>
      <c r="J75" s="407"/>
    </row>
    <row r="76" spans="1:4" s="108" customFormat="1" ht="79.5" customHeight="1">
      <c r="A76" s="395" t="s">
        <v>82</v>
      </c>
      <c r="B76" s="396" t="s">
        <v>26</v>
      </c>
      <c r="C76" s="365">
        <v>168328</v>
      </c>
      <c r="D76" s="351">
        <v>33.4</v>
      </c>
    </row>
    <row r="77" spans="1:4" s="108" customFormat="1" ht="79.5" customHeight="1">
      <c r="A77" s="395" t="s">
        <v>83</v>
      </c>
      <c r="B77" s="396" t="s">
        <v>26</v>
      </c>
      <c r="C77" s="365">
        <v>63902</v>
      </c>
      <c r="D77" s="351">
        <v>2.8</v>
      </c>
    </row>
    <row r="78" spans="1:4" s="108" customFormat="1" ht="79.5" customHeight="1">
      <c r="A78" s="395" t="s">
        <v>84</v>
      </c>
      <c r="B78" s="396" t="s">
        <v>37</v>
      </c>
      <c r="C78" s="356">
        <v>35</v>
      </c>
      <c r="D78" s="397">
        <v>0</v>
      </c>
    </row>
    <row r="79" spans="1:4" s="108" customFormat="1" ht="79.5" customHeight="1">
      <c r="A79" s="395" t="s">
        <v>85</v>
      </c>
      <c r="B79" s="396" t="s">
        <v>26</v>
      </c>
      <c r="C79" s="356">
        <v>49838</v>
      </c>
      <c r="D79" s="351">
        <v>102.6</v>
      </c>
    </row>
    <row r="80" spans="1:4" s="108" customFormat="1" ht="79.5" customHeight="1">
      <c r="A80" s="395" t="s">
        <v>86</v>
      </c>
      <c r="B80" s="396" t="s">
        <v>26</v>
      </c>
      <c r="C80" s="356">
        <v>23817</v>
      </c>
      <c r="D80" s="351">
        <v>51.4</v>
      </c>
    </row>
    <row r="81" spans="1:4" s="108" customFormat="1" ht="79.5" customHeight="1">
      <c r="A81" s="395" t="s">
        <v>87</v>
      </c>
      <c r="B81" s="396" t="s">
        <v>7</v>
      </c>
      <c r="C81" s="356">
        <v>2068181</v>
      </c>
      <c r="D81" s="351">
        <v>1.8</v>
      </c>
    </row>
    <row r="82" spans="1:4" s="108" customFormat="1" ht="79.5" customHeight="1">
      <c r="A82" s="387" t="s">
        <v>88</v>
      </c>
      <c r="B82" s="388"/>
      <c r="C82" s="356"/>
      <c r="D82" s="398"/>
    </row>
    <row r="83" spans="1:4" s="108" customFormat="1" ht="79.5" customHeight="1">
      <c r="A83" s="387" t="s">
        <v>89</v>
      </c>
      <c r="B83" s="388" t="s">
        <v>26</v>
      </c>
      <c r="C83" s="356">
        <v>4398</v>
      </c>
      <c r="D83" s="357" t="s">
        <v>15</v>
      </c>
    </row>
    <row r="84" spans="1:4" ht="51" customHeight="1">
      <c r="A84" s="399"/>
      <c r="B84" s="400"/>
      <c r="C84" s="400"/>
      <c r="D84" s="400"/>
    </row>
    <row r="85" spans="1:4" s="108" customFormat="1" ht="49.5" customHeight="1">
      <c r="A85" s="343" t="s">
        <v>90</v>
      </c>
      <c r="B85" s="343"/>
      <c r="C85" s="343"/>
      <c r="D85" s="343"/>
    </row>
    <row r="86" spans="1:4" ht="19.5" customHeight="1">
      <c r="A86" s="385"/>
      <c r="B86" s="386"/>
      <c r="C86" s="386"/>
      <c r="D86" s="386"/>
    </row>
    <row r="87" spans="1:4" ht="60" customHeight="1">
      <c r="A87" s="361" t="s">
        <v>70</v>
      </c>
      <c r="B87" s="362" t="s">
        <v>3</v>
      </c>
      <c r="C87" s="363" t="s">
        <v>4</v>
      </c>
      <c r="D87" s="364" t="s">
        <v>5</v>
      </c>
    </row>
    <row r="88" spans="1:4" s="340" customFormat="1" ht="60" customHeight="1">
      <c r="A88" s="387" t="s">
        <v>91</v>
      </c>
      <c r="B88" s="388" t="s">
        <v>7</v>
      </c>
      <c r="C88" s="356">
        <v>734829</v>
      </c>
      <c r="D88" s="351">
        <v>13</v>
      </c>
    </row>
    <row r="89" spans="1:4" s="340" customFormat="1" ht="60" customHeight="1">
      <c r="A89" s="387" t="s">
        <v>92</v>
      </c>
      <c r="B89" s="388" t="s">
        <v>7</v>
      </c>
      <c r="C89" s="356">
        <v>438414</v>
      </c>
      <c r="D89" s="351">
        <v>16</v>
      </c>
    </row>
    <row r="90" spans="1:4" s="340" customFormat="1" ht="60" customHeight="1">
      <c r="A90" s="387" t="s">
        <v>93</v>
      </c>
      <c r="B90" s="388" t="s">
        <v>7</v>
      </c>
      <c r="C90" s="356">
        <v>296415</v>
      </c>
      <c r="D90" s="351">
        <v>8.8</v>
      </c>
    </row>
    <row r="91" spans="1:4" s="340" customFormat="1" ht="60" customHeight="1">
      <c r="A91" s="387" t="s">
        <v>94</v>
      </c>
      <c r="B91" s="388" t="s">
        <v>7</v>
      </c>
      <c r="C91" s="356">
        <v>694367</v>
      </c>
      <c r="D91" s="351">
        <v>2.5</v>
      </c>
    </row>
    <row r="92" spans="1:4" s="108" customFormat="1" ht="60" customHeight="1">
      <c r="A92" s="387" t="s">
        <v>95</v>
      </c>
      <c r="B92" s="388" t="s">
        <v>7</v>
      </c>
      <c r="C92" s="365">
        <v>685090.88974939</v>
      </c>
      <c r="D92" s="351">
        <v>13.9167894374242</v>
      </c>
    </row>
    <row r="93" spans="1:4" s="340" customFormat="1" ht="60" customHeight="1">
      <c r="A93" s="401" t="s">
        <v>96</v>
      </c>
      <c r="B93" s="402" t="s">
        <v>96</v>
      </c>
      <c r="C93" s="361" t="s">
        <v>97</v>
      </c>
      <c r="D93" s="403" t="s">
        <v>98</v>
      </c>
    </row>
    <row r="94" spans="1:4" s="340" customFormat="1" ht="60" customHeight="1">
      <c r="A94" s="387" t="s">
        <v>99</v>
      </c>
      <c r="B94" s="388" t="s">
        <v>7</v>
      </c>
      <c r="C94" s="404">
        <v>9493825</v>
      </c>
      <c r="D94" s="405">
        <v>8.3</v>
      </c>
    </row>
    <row r="95" spans="1:4" s="340" customFormat="1" ht="60" customHeight="1">
      <c r="A95" s="387" t="s">
        <v>100</v>
      </c>
      <c r="B95" s="388" t="s">
        <v>7</v>
      </c>
      <c r="C95" s="404">
        <v>6773128</v>
      </c>
      <c r="D95" s="405">
        <v>9.4</v>
      </c>
    </row>
    <row r="96" spans="1:7" s="341" customFormat="1" ht="60" customHeight="1">
      <c r="A96" s="387" t="s">
        <v>101</v>
      </c>
      <c r="B96" s="388" t="s">
        <v>7</v>
      </c>
      <c r="C96" s="404">
        <v>7770825</v>
      </c>
      <c r="D96" s="405">
        <v>0.4</v>
      </c>
      <c r="F96" s="340"/>
      <c r="G96" s="340"/>
    </row>
    <row r="97" spans="1:7" s="341" customFormat="1" ht="60" customHeight="1">
      <c r="A97" s="387" t="s">
        <v>102</v>
      </c>
      <c r="B97" s="388" t="s">
        <v>7</v>
      </c>
      <c r="C97" s="404">
        <v>1077978</v>
      </c>
      <c r="D97" s="406" t="s">
        <v>103</v>
      </c>
      <c r="F97" s="340"/>
      <c r="G97" s="340"/>
    </row>
    <row r="98" spans="1:7" s="341" customFormat="1" ht="60" customHeight="1">
      <c r="A98" s="387" t="s">
        <v>104</v>
      </c>
      <c r="B98" s="388" t="s">
        <v>7</v>
      </c>
      <c r="C98" s="404">
        <v>2848460</v>
      </c>
      <c r="D98" s="406" t="s">
        <v>103</v>
      </c>
      <c r="F98" s="340"/>
      <c r="G98" s="340"/>
    </row>
    <row r="99" spans="1:4" s="340" customFormat="1" ht="60" customHeight="1">
      <c r="A99" s="387" t="s">
        <v>105</v>
      </c>
      <c r="B99" s="388" t="s">
        <v>7</v>
      </c>
      <c r="C99" s="404">
        <v>2222869</v>
      </c>
      <c r="D99" s="406" t="s">
        <v>103</v>
      </c>
    </row>
    <row r="100" spans="1:4" s="340" customFormat="1" ht="60" customHeight="1">
      <c r="A100" s="387" t="s">
        <v>106</v>
      </c>
      <c r="B100" s="388" t="s">
        <v>7</v>
      </c>
      <c r="C100" s="404">
        <v>1484757</v>
      </c>
      <c r="D100" s="406" t="s">
        <v>103</v>
      </c>
    </row>
    <row r="101" spans="3:4" s="340" customFormat="1" ht="49.5" customHeight="1">
      <c r="C101" s="108"/>
      <c r="D101" s="108"/>
    </row>
    <row r="102" spans="3:4" s="342" customFormat="1" ht="19.5" customHeight="1">
      <c r="C102" s="339"/>
      <c r="D102" s="339"/>
    </row>
    <row r="103" ht="48" customHeight="1"/>
    <row r="104" ht="48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44.25" customHeight="1"/>
    <row r="120" ht="57.7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.5" customHeight="1"/>
    <row r="130" ht="19.5" customHeight="1"/>
    <row r="131" ht="19.5" customHeight="1"/>
    <row r="132" ht="19.5" customHeight="1"/>
    <row r="133" ht="19.5" customHeight="1"/>
    <row r="134" ht="10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/>
  <mergeCells count="16">
    <mergeCell ref="A1:D1"/>
    <mergeCell ref="A2:D2"/>
    <mergeCell ref="A20:D20"/>
    <mergeCell ref="A21:D21"/>
    <mergeCell ref="A22:D22"/>
    <mergeCell ref="A23:D23"/>
    <mergeCell ref="A40:D40"/>
    <mergeCell ref="A41:D41"/>
    <mergeCell ref="A42:D42"/>
    <mergeCell ref="A57:D57"/>
    <mergeCell ref="A59:D59"/>
    <mergeCell ref="A60:D60"/>
    <mergeCell ref="A69:D69"/>
    <mergeCell ref="A71:D71"/>
    <mergeCell ref="A72:D72"/>
    <mergeCell ref="A85:D85"/>
  </mergeCells>
  <printOptions/>
  <pageMargins left="0.98" right="0.35" top="0.37" bottom="0.27" header="0.31" footer="0.2"/>
  <pageSetup horizontalDpi="600" verticalDpi="600" orientation="portrait" paperSize="9" scale="70"/>
  <headerFooter alignWithMargins="0">
    <oddFooter>&amp;C&amp;"Times New Roman,常规"&amp;P</oddFooter>
  </headerFooter>
  <rowBreaks count="6" manualBreakCount="6">
    <brk id="21" max="255" man="1"/>
    <brk id="40" max="3" man="1"/>
    <brk id="57" max="3" man="1"/>
    <brk id="69" max="3" man="1"/>
    <brk id="84" max="3" man="1"/>
    <brk id="10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18"/>
  <sheetViews>
    <sheetView workbookViewId="0" topLeftCell="A4">
      <selection activeCell="G13" sqref="G13"/>
    </sheetView>
  </sheetViews>
  <sheetFormatPr defaultColWidth="11.00390625" defaultRowHeight="14.25"/>
  <cols>
    <col min="1" max="1" width="13.375" style="108" customWidth="1"/>
    <col min="2" max="2" width="17.625" style="108" customWidth="1"/>
    <col min="3" max="4" width="18.00390625" style="108" customWidth="1"/>
    <col min="5" max="16384" width="11.00390625" style="108" customWidth="1"/>
  </cols>
  <sheetData>
    <row r="1" spans="1:5" ht="30.75" customHeight="1">
      <c r="A1" s="13" t="s">
        <v>304</v>
      </c>
      <c r="B1" s="13"/>
      <c r="C1" s="13"/>
      <c r="D1" s="13"/>
      <c r="E1" s="109"/>
    </row>
    <row r="2" spans="1:5" ht="18.75">
      <c r="A2" s="110" t="s">
        <v>305</v>
      </c>
      <c r="B2" s="110"/>
      <c r="C2" s="110"/>
      <c r="D2" s="110"/>
      <c r="E2" s="111"/>
    </row>
    <row r="3" spans="1:4" ht="30.75" customHeight="1">
      <c r="A3" s="112"/>
      <c r="B3" s="113" t="s">
        <v>306</v>
      </c>
      <c r="C3" s="114" t="s">
        <v>307</v>
      </c>
      <c r="D3" s="115" t="s">
        <v>308</v>
      </c>
    </row>
    <row r="4" spans="1:4" ht="30.75" customHeight="1">
      <c r="A4" s="116"/>
      <c r="B4" s="117"/>
      <c r="C4" s="114" t="s">
        <v>309</v>
      </c>
      <c r="D4" s="115" t="s">
        <v>309</v>
      </c>
    </row>
    <row r="5" spans="1:4" ht="30.75" customHeight="1">
      <c r="A5" s="118" t="s">
        <v>310</v>
      </c>
      <c r="B5" s="119">
        <v>7574.4671</v>
      </c>
      <c r="C5" s="120">
        <v>9.1</v>
      </c>
      <c r="D5" s="121"/>
    </row>
    <row r="6" spans="1:4" ht="30.75" customHeight="1">
      <c r="A6" s="118" t="s">
        <v>138</v>
      </c>
      <c r="B6" s="119">
        <v>164.9117688637775</v>
      </c>
      <c r="C6" s="120">
        <v>10.7</v>
      </c>
      <c r="D6" s="121">
        <v>1</v>
      </c>
    </row>
    <row r="7" spans="1:8" ht="30.75" customHeight="1">
      <c r="A7" s="118" t="s">
        <v>311</v>
      </c>
      <c r="B7" s="119">
        <v>265.0613617215425</v>
      </c>
      <c r="C7" s="120">
        <v>9.1</v>
      </c>
      <c r="D7" s="121">
        <v>4</v>
      </c>
      <c r="H7" s="108" t="s">
        <v>96</v>
      </c>
    </row>
    <row r="8" spans="1:4" ht="30.75" customHeight="1">
      <c r="A8" s="118" t="s">
        <v>312</v>
      </c>
      <c r="B8" s="119">
        <v>316.7989970758502</v>
      </c>
      <c r="C8" s="120">
        <v>9</v>
      </c>
      <c r="D8" s="121">
        <v>9</v>
      </c>
    </row>
    <row r="9" spans="1:4" ht="30.75" customHeight="1">
      <c r="A9" s="118" t="s">
        <v>313</v>
      </c>
      <c r="B9" s="119">
        <v>587.9362623501049</v>
      </c>
      <c r="C9" s="120">
        <v>9.8</v>
      </c>
      <c r="D9" s="121">
        <v>2</v>
      </c>
    </row>
    <row r="10" spans="1:4" ht="30.75" customHeight="1">
      <c r="A10" s="118" t="s">
        <v>314</v>
      </c>
      <c r="B10" s="119">
        <v>181.23250021808664</v>
      </c>
      <c r="C10" s="120">
        <v>9.1</v>
      </c>
      <c r="D10" s="121">
        <v>4</v>
      </c>
    </row>
    <row r="11" spans="1:4" ht="30.75" customHeight="1">
      <c r="A11" s="118" t="s">
        <v>315</v>
      </c>
      <c r="B11" s="119">
        <v>599.3199132700164</v>
      </c>
      <c r="C11" s="120">
        <v>8.7</v>
      </c>
      <c r="D11" s="121">
        <v>12</v>
      </c>
    </row>
    <row r="12" spans="1:4" ht="30.75" customHeight="1">
      <c r="A12" s="118" t="s">
        <v>316</v>
      </c>
      <c r="B12" s="119">
        <v>697.4377825797601</v>
      </c>
      <c r="C12" s="120">
        <v>8.9</v>
      </c>
      <c r="D12" s="121">
        <v>10</v>
      </c>
    </row>
    <row r="13" spans="1:4" ht="30.75" customHeight="1">
      <c r="A13" s="118" t="s">
        <v>317</v>
      </c>
      <c r="B13" s="119">
        <v>1989.7259555853325</v>
      </c>
      <c r="C13" s="120">
        <v>9.2</v>
      </c>
      <c r="D13" s="121">
        <v>3</v>
      </c>
    </row>
    <row r="14" spans="1:4" ht="30.75" customHeight="1">
      <c r="A14" s="118" t="s">
        <v>318</v>
      </c>
      <c r="B14" s="119">
        <v>956.2103188419683</v>
      </c>
      <c r="C14" s="120">
        <v>8.9</v>
      </c>
      <c r="D14" s="121">
        <v>10</v>
      </c>
    </row>
    <row r="15" spans="1:4" ht="30.75" customHeight="1">
      <c r="A15" s="118" t="s">
        <v>319</v>
      </c>
      <c r="B15" s="119">
        <v>728.0044888558999</v>
      </c>
      <c r="C15" s="120">
        <v>9.1</v>
      </c>
      <c r="D15" s="121">
        <v>4</v>
      </c>
    </row>
    <row r="16" spans="1:4" ht="30.75" customHeight="1">
      <c r="A16" s="118" t="s">
        <v>320</v>
      </c>
      <c r="B16" s="119">
        <v>501.36651255556757</v>
      </c>
      <c r="C16" s="120">
        <v>9.1</v>
      </c>
      <c r="D16" s="121">
        <v>4</v>
      </c>
    </row>
    <row r="17" spans="1:4" ht="30.75" customHeight="1">
      <c r="A17" s="118" t="s">
        <v>321</v>
      </c>
      <c r="B17" s="119">
        <v>371.02749188414975</v>
      </c>
      <c r="C17" s="120">
        <v>8.5</v>
      </c>
      <c r="D17" s="121">
        <v>13</v>
      </c>
    </row>
    <row r="18" spans="1:4" ht="30.75" customHeight="1">
      <c r="A18" s="118" t="s">
        <v>322</v>
      </c>
      <c r="B18" s="119">
        <v>216.1022386889263</v>
      </c>
      <c r="C18" s="120">
        <v>9.1</v>
      </c>
      <c r="D18" s="121">
        <v>4</v>
      </c>
    </row>
  </sheetData>
  <sheetProtection/>
  <mergeCells count="4">
    <mergeCell ref="A1:D1"/>
    <mergeCell ref="A2:D2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E22"/>
  <sheetViews>
    <sheetView workbookViewId="0" topLeftCell="A7">
      <selection activeCell="H10" sqref="H10"/>
    </sheetView>
  </sheetViews>
  <sheetFormatPr defaultColWidth="9.00390625" defaultRowHeight="14.25"/>
  <cols>
    <col min="1" max="2" width="17.625" style="0" customWidth="1"/>
    <col min="3" max="3" width="13.625" style="91" customWidth="1"/>
    <col min="4" max="4" width="17.625" style="0" customWidth="1"/>
    <col min="5" max="5" width="13.625" style="91" customWidth="1"/>
  </cols>
  <sheetData>
    <row r="1" spans="1:5" ht="27" customHeight="1">
      <c r="A1" s="13" t="s">
        <v>323</v>
      </c>
      <c r="B1" s="13"/>
      <c r="C1" s="92"/>
      <c r="D1" s="13"/>
      <c r="E1" s="92"/>
    </row>
    <row r="2" spans="1:5" ht="19.5">
      <c r="A2" s="93" t="s">
        <v>324</v>
      </c>
      <c r="B2" s="93"/>
      <c r="C2" s="94"/>
      <c r="D2" s="93"/>
      <c r="E2" s="94"/>
    </row>
    <row r="3" spans="1:5" ht="37.5" customHeight="1">
      <c r="A3" s="95"/>
      <c r="B3" s="96" t="s">
        <v>325</v>
      </c>
      <c r="C3" s="97" t="s">
        <v>5</v>
      </c>
      <c r="D3" s="98" t="s">
        <v>326</v>
      </c>
      <c r="E3" s="99" t="s">
        <v>5</v>
      </c>
    </row>
    <row r="4" spans="1:5" ht="37.5" customHeight="1">
      <c r="A4" s="100" t="s">
        <v>327</v>
      </c>
      <c r="B4" s="101"/>
      <c r="C4" s="102">
        <v>14.259393048767466</v>
      </c>
      <c r="D4" s="101"/>
      <c r="E4" s="103">
        <v>31.106041745630478</v>
      </c>
    </row>
    <row r="5" spans="1:5" ht="37.5" customHeight="1">
      <c r="A5" s="100" t="s">
        <v>138</v>
      </c>
      <c r="B5" s="101"/>
      <c r="C5" s="102">
        <v>24.063836527799776</v>
      </c>
      <c r="D5" s="101"/>
      <c r="E5" s="103">
        <v>-57.11815894116065</v>
      </c>
    </row>
    <row r="6" spans="1:5" ht="37.5" customHeight="1">
      <c r="A6" s="100" t="s">
        <v>328</v>
      </c>
      <c r="B6" s="101"/>
      <c r="C6" s="104">
        <v>-39.37867316002324</v>
      </c>
      <c r="D6" s="101"/>
      <c r="E6" s="103">
        <v>-83.57255633701737</v>
      </c>
    </row>
    <row r="7" spans="1:5" ht="37.5" customHeight="1">
      <c r="A7" s="100" t="s">
        <v>329</v>
      </c>
      <c r="B7" s="101"/>
      <c r="C7" s="104">
        <v>17.969101673879393</v>
      </c>
      <c r="D7" s="101"/>
      <c r="E7" s="103">
        <v>55.779647900947964</v>
      </c>
    </row>
    <row r="8" spans="1:5" ht="37.5" customHeight="1">
      <c r="A8" s="100" t="s">
        <v>330</v>
      </c>
      <c r="B8" s="101"/>
      <c r="C8" s="104">
        <v>17.934321906705897</v>
      </c>
      <c r="D8" s="101"/>
      <c r="E8" s="103">
        <v>25.739867155658274</v>
      </c>
    </row>
    <row r="9" spans="1:5" ht="37.5" customHeight="1">
      <c r="A9" s="100" t="s">
        <v>331</v>
      </c>
      <c r="B9" s="101"/>
      <c r="C9" s="104">
        <v>19.379549552770992</v>
      </c>
      <c r="D9" s="101"/>
      <c r="E9" s="103">
        <v>-55.027909217125206</v>
      </c>
    </row>
    <row r="10" spans="1:5" ht="37.5" customHeight="1">
      <c r="A10" s="100" t="s">
        <v>332</v>
      </c>
      <c r="B10" s="101"/>
      <c r="C10" s="104">
        <v>15.784229705343389</v>
      </c>
      <c r="D10" s="101"/>
      <c r="E10" s="103">
        <v>20.283809681193873</v>
      </c>
    </row>
    <row r="11" spans="1:5" ht="37.5" customHeight="1">
      <c r="A11" s="100" t="s">
        <v>333</v>
      </c>
      <c r="B11" s="101"/>
      <c r="C11" s="104">
        <v>14.033592772054915</v>
      </c>
      <c r="D11" s="101"/>
      <c r="E11" s="103">
        <v>46.588153724247235</v>
      </c>
    </row>
    <row r="12" spans="1:5" ht="37.5" customHeight="1">
      <c r="A12" s="100" t="s">
        <v>334</v>
      </c>
      <c r="B12" s="101"/>
      <c r="C12" s="104">
        <v>20.18377416238679</v>
      </c>
      <c r="D12" s="101"/>
      <c r="E12" s="103">
        <v>36.89013854075077</v>
      </c>
    </row>
    <row r="13" spans="1:5" ht="37.5" customHeight="1">
      <c r="A13" s="100" t="s">
        <v>335</v>
      </c>
      <c r="B13" s="101"/>
      <c r="C13" s="104">
        <v>19.200058579566637</v>
      </c>
      <c r="D13" s="101"/>
      <c r="E13" s="105">
        <v>25.261327742480916</v>
      </c>
    </row>
    <row r="14" spans="1:5" ht="37.5" customHeight="1">
      <c r="A14" s="100" t="s">
        <v>311</v>
      </c>
      <c r="B14" s="101"/>
      <c r="C14" s="104">
        <v>9.145620234784513</v>
      </c>
      <c r="D14" s="101"/>
      <c r="E14" s="105">
        <v>158.95042364185406</v>
      </c>
    </row>
    <row r="15" spans="1:5" ht="37.5" customHeight="1">
      <c r="A15" s="100" t="s">
        <v>336</v>
      </c>
      <c r="B15" s="101"/>
      <c r="C15" s="104">
        <v>17.9500062116158</v>
      </c>
      <c r="D15" s="101"/>
      <c r="E15" s="105">
        <v>10.004511885255639</v>
      </c>
    </row>
    <row r="16" spans="1:5" ht="37.5" customHeight="1">
      <c r="A16" s="100" t="s">
        <v>337</v>
      </c>
      <c r="B16" s="101"/>
      <c r="C16" s="104">
        <v>17.55720883610783</v>
      </c>
      <c r="D16" s="101"/>
      <c r="E16" s="105">
        <v>13.840442457761952</v>
      </c>
    </row>
    <row r="17" spans="1:5" ht="37.5" customHeight="1">
      <c r="A17" s="100" t="s">
        <v>338</v>
      </c>
      <c r="B17" s="101"/>
      <c r="C17" s="104">
        <v>10.56170059333783</v>
      </c>
      <c r="D17" s="101"/>
      <c r="E17" s="105">
        <v>88.88530659788668</v>
      </c>
    </row>
    <row r="18" spans="1:5" ht="48.75" customHeight="1">
      <c r="A18" s="106" t="s">
        <v>339</v>
      </c>
      <c r="B18" s="106"/>
      <c r="C18" s="106"/>
      <c r="D18" s="106"/>
      <c r="E18" s="106"/>
    </row>
    <row r="20" ht="14.25">
      <c r="B20" s="107"/>
    </row>
    <row r="21" ht="14.25">
      <c r="B21" s="107"/>
    </row>
    <row r="22" ht="14.25">
      <c r="B22" s="107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E23"/>
  <sheetViews>
    <sheetView workbookViewId="0" topLeftCell="A1">
      <selection activeCell="I10" sqref="I10"/>
    </sheetView>
  </sheetViews>
  <sheetFormatPr defaultColWidth="9.00390625" defaultRowHeight="14.25"/>
  <cols>
    <col min="1" max="1" width="24.75390625" style="67" customWidth="1"/>
    <col min="2" max="2" width="11.375" style="67" customWidth="1"/>
    <col min="3" max="3" width="11.50390625" style="67" customWidth="1"/>
    <col min="4" max="4" width="12.625" style="68" customWidth="1"/>
    <col min="5" max="5" width="13.50390625" style="68" customWidth="1"/>
    <col min="6" max="16384" width="9.00390625" style="67" customWidth="1"/>
  </cols>
  <sheetData>
    <row r="1" spans="1:5" ht="22.5">
      <c r="A1" s="69" t="s">
        <v>340</v>
      </c>
      <c r="B1" s="69"/>
      <c r="C1" s="69"/>
      <c r="D1" s="70"/>
      <c r="E1" s="70"/>
    </row>
    <row r="3" spans="1:5" ht="19.5">
      <c r="A3" s="71"/>
      <c r="B3" s="67" t="s">
        <v>108</v>
      </c>
      <c r="E3" s="72" t="s">
        <v>341</v>
      </c>
    </row>
    <row r="4" spans="1:5" ht="36.75" customHeight="1">
      <c r="A4" s="73"/>
      <c r="B4" s="74" t="s">
        <v>342</v>
      </c>
      <c r="C4" s="74" t="s">
        <v>343</v>
      </c>
      <c r="D4" s="75" t="s">
        <v>344</v>
      </c>
      <c r="E4" s="76" t="s">
        <v>345</v>
      </c>
    </row>
    <row r="5" spans="1:5" ht="36.75" customHeight="1">
      <c r="A5" s="77" t="s">
        <v>327</v>
      </c>
      <c r="B5" s="78">
        <v>3569.08</v>
      </c>
      <c r="C5" s="79">
        <v>9.246563423238953</v>
      </c>
      <c r="D5" s="80">
        <v>14583.98</v>
      </c>
      <c r="E5" s="81">
        <v>96.3</v>
      </c>
    </row>
    <row r="6" spans="1:5" ht="36.75" customHeight="1">
      <c r="A6" s="77" t="s">
        <v>138</v>
      </c>
      <c r="B6" s="78">
        <v>141.8700625607607</v>
      </c>
      <c r="C6" s="79">
        <v>9.683773895117989</v>
      </c>
      <c r="D6" s="80">
        <v>529.54</v>
      </c>
      <c r="E6" s="81">
        <v>95.5</v>
      </c>
    </row>
    <row r="7" spans="1:5" ht="36.75" customHeight="1">
      <c r="A7" s="77" t="s">
        <v>328</v>
      </c>
      <c r="B7" s="78">
        <v>93.86342523666907</v>
      </c>
      <c r="C7" s="79">
        <v>10.333692141329303</v>
      </c>
      <c r="D7" s="80">
        <v>361.8</v>
      </c>
      <c r="E7" s="81">
        <v>98.4</v>
      </c>
    </row>
    <row r="8" spans="1:5" ht="36.75" customHeight="1">
      <c r="A8" s="77" t="s">
        <v>329</v>
      </c>
      <c r="B8" s="78">
        <v>78.42450667212054</v>
      </c>
      <c r="C8" s="79">
        <v>3.5653215455063814</v>
      </c>
      <c r="D8" s="80">
        <v>340.8</v>
      </c>
      <c r="E8" s="81">
        <v>89.3</v>
      </c>
    </row>
    <row r="9" spans="1:5" ht="36.75" customHeight="1">
      <c r="A9" s="77" t="s">
        <v>330</v>
      </c>
      <c r="B9" s="78">
        <v>111.0622205287827</v>
      </c>
      <c r="C9" s="79">
        <v>10.427997353499308</v>
      </c>
      <c r="D9" s="80">
        <v>464.92</v>
      </c>
      <c r="E9" s="81">
        <v>98.8</v>
      </c>
    </row>
    <row r="10" spans="1:5" ht="36.75" customHeight="1">
      <c r="A10" s="77" t="s">
        <v>331</v>
      </c>
      <c r="B10" s="78">
        <v>421.49047625184556</v>
      </c>
      <c r="C10" s="79">
        <v>7.997397012920098</v>
      </c>
      <c r="D10" s="80">
        <v>1605.41</v>
      </c>
      <c r="E10" s="81">
        <v>97.9</v>
      </c>
    </row>
    <row r="11" spans="1:5" ht="36.75" customHeight="1">
      <c r="A11" s="77" t="s">
        <v>332</v>
      </c>
      <c r="B11" s="78">
        <v>244.68286092908193</v>
      </c>
      <c r="C11" s="79">
        <v>9.278767977638392</v>
      </c>
      <c r="D11" s="80">
        <v>1106.03</v>
      </c>
      <c r="E11" s="81">
        <v>99.1</v>
      </c>
    </row>
    <row r="12" spans="1:5" ht="36.75" customHeight="1">
      <c r="A12" s="77" t="s">
        <v>333</v>
      </c>
      <c r="B12" s="78">
        <v>1058.5758509300065</v>
      </c>
      <c r="C12" s="79">
        <v>8.763645646434565</v>
      </c>
      <c r="D12" s="80">
        <v>4411.15</v>
      </c>
      <c r="E12" s="81">
        <v>95.7</v>
      </c>
    </row>
    <row r="13" spans="1:5" ht="36.75" customHeight="1">
      <c r="A13" s="77" t="s">
        <v>334</v>
      </c>
      <c r="B13" s="78">
        <v>403.98170267249037</v>
      </c>
      <c r="C13" s="79">
        <v>10.09322727932123</v>
      </c>
      <c r="D13" s="80">
        <v>2163.47</v>
      </c>
      <c r="E13" s="81">
        <v>97.5</v>
      </c>
    </row>
    <row r="14" spans="1:5" ht="36.75" customHeight="1">
      <c r="A14" s="77" t="s">
        <v>335</v>
      </c>
      <c r="B14" s="78">
        <v>392.4825081457865</v>
      </c>
      <c r="C14" s="79">
        <v>11.231148226753747</v>
      </c>
      <c r="D14" s="80">
        <v>1316.76</v>
      </c>
      <c r="E14" s="81">
        <v>89</v>
      </c>
    </row>
    <row r="15" spans="1:5" ht="36.75" customHeight="1">
      <c r="A15" s="77" t="s">
        <v>311</v>
      </c>
      <c r="B15" s="78">
        <v>163.02858048989586</v>
      </c>
      <c r="C15" s="79">
        <v>7.856723053296087</v>
      </c>
      <c r="D15" s="80">
        <v>667.04</v>
      </c>
      <c r="E15" s="81">
        <v>99.8</v>
      </c>
    </row>
    <row r="16" spans="1:5" ht="36.75" customHeight="1">
      <c r="A16" s="77" t="s">
        <v>336</v>
      </c>
      <c r="B16" s="78">
        <v>194.85635107989455</v>
      </c>
      <c r="C16" s="79">
        <v>9.256707391908584</v>
      </c>
      <c r="D16" s="80">
        <v>714.93</v>
      </c>
      <c r="E16" s="81">
        <v>98.3</v>
      </c>
    </row>
    <row r="17" spans="1:5" ht="36.75" customHeight="1">
      <c r="A17" s="77" t="s">
        <v>337</v>
      </c>
      <c r="B17" s="78">
        <v>187.57686097951157</v>
      </c>
      <c r="C17" s="79">
        <v>9.839554380136939</v>
      </c>
      <c r="D17" s="80">
        <v>630.39</v>
      </c>
      <c r="E17" s="81">
        <v>99.2</v>
      </c>
    </row>
    <row r="18" spans="1:5" ht="36.75" customHeight="1">
      <c r="A18" s="82" t="s">
        <v>338</v>
      </c>
      <c r="B18" s="83">
        <v>77.1845935231542</v>
      </c>
      <c r="C18" s="84">
        <v>10.661708631167608</v>
      </c>
      <c r="D18" s="85">
        <v>271.74</v>
      </c>
      <c r="E18" s="86">
        <v>97.1</v>
      </c>
    </row>
    <row r="19" spans="1:5" ht="39.75" customHeight="1">
      <c r="A19" s="87" t="s">
        <v>346</v>
      </c>
      <c r="B19" s="88"/>
      <c r="C19" s="88"/>
      <c r="D19" s="89"/>
      <c r="E19" s="89"/>
    </row>
    <row r="20" ht="22.5">
      <c r="A20" s="90"/>
    </row>
    <row r="21" ht="22.5">
      <c r="A21" s="90"/>
    </row>
    <row r="22" ht="22.5">
      <c r="A22" s="90"/>
    </row>
    <row r="23" ht="22.5">
      <c r="A23" s="90"/>
    </row>
  </sheetData>
  <sheetProtection/>
  <mergeCells count="2">
    <mergeCell ref="A1:E1"/>
    <mergeCell ref="A19:E19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E20"/>
  <sheetViews>
    <sheetView workbookViewId="0" topLeftCell="A7">
      <selection activeCell="J12" sqref="J12"/>
    </sheetView>
  </sheetViews>
  <sheetFormatPr defaultColWidth="9.00390625" defaultRowHeight="14.25"/>
  <cols>
    <col min="1" max="1" width="21.875" style="57" customWidth="1"/>
    <col min="2" max="2" width="22.625" style="57" customWidth="1"/>
    <col min="3" max="3" width="11.00390625" style="57" customWidth="1"/>
    <col min="4" max="4" width="16.50390625" style="57" customWidth="1"/>
    <col min="5" max="16384" width="9.00390625" style="57" customWidth="1"/>
  </cols>
  <sheetData>
    <row r="1" spans="1:5" ht="22.5">
      <c r="A1" s="58" t="s">
        <v>347</v>
      </c>
      <c r="B1" s="58"/>
      <c r="C1" s="58"/>
      <c r="D1" s="58"/>
      <c r="E1" s="58"/>
    </row>
    <row r="2" spans="2:3" ht="21" customHeight="1">
      <c r="B2" s="59" t="s">
        <v>108</v>
      </c>
      <c r="C2" s="59" t="s">
        <v>341</v>
      </c>
    </row>
    <row r="3" spans="1:5" s="32" customFormat="1" ht="34.5" customHeight="1">
      <c r="A3" s="60" t="s">
        <v>110</v>
      </c>
      <c r="B3" s="61" t="s">
        <v>348</v>
      </c>
      <c r="C3" s="62" t="s">
        <v>349</v>
      </c>
      <c r="D3" s="62" t="s">
        <v>350</v>
      </c>
      <c r="E3" s="63" t="s">
        <v>349</v>
      </c>
    </row>
    <row r="4" spans="1:5" s="32" customFormat="1" ht="25.5" customHeight="1">
      <c r="A4" s="42" t="s">
        <v>351</v>
      </c>
      <c r="B4" s="46">
        <v>3100.3636254856365</v>
      </c>
      <c r="C4" s="44">
        <v>13.143733154258626</v>
      </c>
      <c r="D4" s="46">
        <v>1349.2778600000001</v>
      </c>
      <c r="E4" s="45">
        <v>18.658839211521496</v>
      </c>
    </row>
    <row r="5" spans="1:5" s="32" customFormat="1" ht="25.5" customHeight="1">
      <c r="A5" s="42" t="s">
        <v>138</v>
      </c>
      <c r="B5" s="46">
        <v>60.330261198658924</v>
      </c>
      <c r="C5" s="44">
        <v>17.221100559423945</v>
      </c>
      <c r="D5" s="46">
        <v>56.67521</v>
      </c>
      <c r="E5" s="45">
        <v>17.758154838881254</v>
      </c>
    </row>
    <row r="6" spans="1:5" s="32" customFormat="1" ht="25.5" customHeight="1">
      <c r="A6" s="42" t="s">
        <v>328</v>
      </c>
      <c r="B6" s="46">
        <v>351.8783737028745</v>
      </c>
      <c r="C6" s="44">
        <v>13.075266332793163</v>
      </c>
      <c r="D6" s="46">
        <v>230.57119999999995</v>
      </c>
      <c r="E6" s="45">
        <v>15.713444676017318</v>
      </c>
    </row>
    <row r="7" spans="1:5" s="32" customFormat="1" ht="25.5" customHeight="1">
      <c r="A7" s="42" t="s">
        <v>329</v>
      </c>
      <c r="B7" s="46">
        <v>254.47471657564247</v>
      </c>
      <c r="C7" s="44">
        <v>12.953607901381005</v>
      </c>
      <c r="D7" s="46">
        <v>137.91463999999996</v>
      </c>
      <c r="E7" s="45">
        <v>17.13530326025463</v>
      </c>
    </row>
    <row r="8" spans="1:5" s="32" customFormat="1" ht="25.5" customHeight="1">
      <c r="A8" s="42" t="s">
        <v>330</v>
      </c>
      <c r="B8" s="46">
        <v>46.50369186309384</v>
      </c>
      <c r="C8" s="44">
        <v>13.281599934177663</v>
      </c>
      <c r="D8" s="46">
        <v>19.97265</v>
      </c>
      <c r="E8" s="45">
        <v>18.540137754208757</v>
      </c>
    </row>
    <row r="9" spans="1:5" s="32" customFormat="1" ht="25.5" customHeight="1">
      <c r="A9" s="42" t="s">
        <v>331</v>
      </c>
      <c r="B9" s="46">
        <v>94.14417257648509</v>
      </c>
      <c r="C9" s="44">
        <v>14.573435222661828</v>
      </c>
      <c r="D9" s="46">
        <v>34.978159999999995</v>
      </c>
      <c r="E9" s="45">
        <v>22.41260918951322</v>
      </c>
    </row>
    <row r="10" spans="1:5" s="32" customFormat="1" ht="25.5" customHeight="1">
      <c r="A10" s="42" t="s">
        <v>332</v>
      </c>
      <c r="B10" s="46">
        <v>449.23200306903124</v>
      </c>
      <c r="C10" s="44">
        <v>13.15995434028872</v>
      </c>
      <c r="D10" s="46">
        <v>148.21890000000002</v>
      </c>
      <c r="E10" s="45">
        <v>21.086819202180777</v>
      </c>
    </row>
    <row r="11" spans="1:5" s="32" customFormat="1" ht="25.5" customHeight="1">
      <c r="A11" s="42" t="s">
        <v>333</v>
      </c>
      <c r="B11" s="46">
        <v>647.9143443863321</v>
      </c>
      <c r="C11" s="44">
        <v>10.166576658906592</v>
      </c>
      <c r="D11" s="46">
        <v>278.70600999999994</v>
      </c>
      <c r="E11" s="45">
        <v>14.479896311733654</v>
      </c>
    </row>
    <row r="12" spans="1:5" s="32" customFormat="1" ht="25.5" customHeight="1">
      <c r="A12" s="42" t="s">
        <v>334</v>
      </c>
      <c r="B12" s="46">
        <v>472.51273716558694</v>
      </c>
      <c r="C12" s="44">
        <v>13.551978530867686</v>
      </c>
      <c r="D12" s="46">
        <v>205.27221999999998</v>
      </c>
      <c r="E12" s="45">
        <v>17.835679791834764</v>
      </c>
    </row>
    <row r="13" spans="1:5" s="32" customFormat="1" ht="25.5" customHeight="1">
      <c r="A13" s="42" t="s">
        <v>335</v>
      </c>
      <c r="B13" s="46">
        <v>201.02791437443202</v>
      </c>
      <c r="C13" s="44">
        <v>13.439814893676512</v>
      </c>
      <c r="D13" s="46">
        <v>42.58594</v>
      </c>
      <c r="E13" s="45">
        <v>27.185807142099463</v>
      </c>
    </row>
    <row r="14" spans="1:5" s="32" customFormat="1" ht="25.5" customHeight="1">
      <c r="A14" s="42" t="s">
        <v>311</v>
      </c>
      <c r="B14" s="46">
        <v>76.364050644201</v>
      </c>
      <c r="C14" s="44">
        <v>16.792764799853018</v>
      </c>
      <c r="D14" s="46">
        <v>28.82765</v>
      </c>
      <c r="E14" s="45">
        <v>28.903298100768325</v>
      </c>
    </row>
    <row r="15" spans="1:5" s="32" customFormat="1" ht="25.5" customHeight="1">
      <c r="A15" s="42" t="s">
        <v>336</v>
      </c>
      <c r="B15" s="46">
        <v>282.0665431464901</v>
      </c>
      <c r="C15" s="44">
        <v>16.910596192157186</v>
      </c>
      <c r="D15" s="46">
        <v>126.8791</v>
      </c>
      <c r="E15" s="45">
        <v>26.966326090809318</v>
      </c>
    </row>
    <row r="16" spans="1:5" s="32" customFormat="1" ht="25.5" customHeight="1">
      <c r="A16" s="42" t="s">
        <v>337</v>
      </c>
      <c r="B16" s="46">
        <v>92.52272846780944</v>
      </c>
      <c r="C16" s="44">
        <v>13.808636749026633</v>
      </c>
      <c r="D16" s="46">
        <v>20.88764</v>
      </c>
      <c r="E16" s="45">
        <v>25.27631927807556</v>
      </c>
    </row>
    <row r="17" spans="1:5" s="32" customFormat="1" ht="25.5" customHeight="1">
      <c r="A17" s="47" t="s">
        <v>338</v>
      </c>
      <c r="B17" s="50">
        <v>71.39208831499839</v>
      </c>
      <c r="C17" s="49">
        <v>13.971221235017268</v>
      </c>
      <c r="D17" s="50">
        <v>17.78854</v>
      </c>
      <c r="E17" s="51">
        <v>26.693859294886167</v>
      </c>
    </row>
    <row r="18" spans="1:5" ht="39.75" customHeight="1">
      <c r="A18" s="64" t="s">
        <v>352</v>
      </c>
      <c r="B18" s="65"/>
      <c r="C18" s="65"/>
      <c r="D18" s="65"/>
      <c r="E18" s="65"/>
    </row>
    <row r="19" ht="18.75">
      <c r="A19" s="66"/>
    </row>
    <row r="20" ht="18.75">
      <c r="A20" s="66"/>
    </row>
  </sheetData>
  <sheetProtection/>
  <mergeCells count="2">
    <mergeCell ref="A1:E1"/>
    <mergeCell ref="A18:E18"/>
  </mergeCells>
  <printOptions/>
  <pageMargins left="1.06" right="0.43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G20"/>
  <sheetViews>
    <sheetView workbookViewId="0" topLeftCell="A16">
      <selection activeCell="L12" sqref="L12"/>
    </sheetView>
  </sheetViews>
  <sheetFormatPr defaultColWidth="9.00390625" defaultRowHeight="14.25"/>
  <cols>
    <col min="1" max="1" width="13.375" style="32" customWidth="1"/>
    <col min="2" max="2" width="13.625" style="32" customWidth="1"/>
    <col min="3" max="3" width="8.625" style="33" customWidth="1"/>
    <col min="4" max="4" width="15.125" style="32" customWidth="1"/>
    <col min="5" max="5" width="8.625" style="33" customWidth="1"/>
    <col min="6" max="6" width="15.125" style="32" customWidth="1"/>
    <col min="7" max="7" width="8.625" style="32" customWidth="1"/>
    <col min="8" max="16384" width="9.00390625" style="32" customWidth="1"/>
  </cols>
  <sheetData>
    <row r="1" spans="1:7" ht="22.5">
      <c r="A1" s="34" t="s">
        <v>353</v>
      </c>
      <c r="B1" s="34"/>
      <c r="C1" s="35"/>
      <c r="D1" s="34"/>
      <c r="E1" s="35"/>
      <c r="F1" s="34"/>
      <c r="G1" s="34"/>
    </row>
    <row r="2" spans="3:6" ht="29.25" customHeight="1">
      <c r="C2" s="33" t="s">
        <v>108</v>
      </c>
      <c r="F2" s="36" t="s">
        <v>341</v>
      </c>
    </row>
    <row r="3" spans="1:7" ht="36.75" customHeight="1">
      <c r="A3" s="37"/>
      <c r="B3" s="38" t="s">
        <v>354</v>
      </c>
      <c r="C3" s="39" t="s">
        <v>355</v>
      </c>
      <c r="D3" s="40" t="s">
        <v>356</v>
      </c>
      <c r="E3" s="39" t="s">
        <v>355</v>
      </c>
      <c r="F3" s="40" t="s">
        <v>357</v>
      </c>
      <c r="G3" s="41" t="s">
        <v>355</v>
      </c>
    </row>
    <row r="4" spans="1:7" ht="36.75" customHeight="1">
      <c r="A4" s="42" t="s">
        <v>358</v>
      </c>
      <c r="B4" s="43">
        <v>777.33</v>
      </c>
      <c r="C4" s="44">
        <v>7.7</v>
      </c>
      <c r="D4" s="43">
        <v>434.06</v>
      </c>
      <c r="E4" s="44">
        <v>8.1</v>
      </c>
      <c r="F4" s="43">
        <v>646.49</v>
      </c>
      <c r="G4" s="45">
        <v>-0.5</v>
      </c>
    </row>
    <row r="5" spans="1:7" ht="36.75" customHeight="1">
      <c r="A5" s="42" t="s">
        <v>359</v>
      </c>
      <c r="B5" s="43">
        <v>13.76</v>
      </c>
      <c r="C5" s="44">
        <v>14.5</v>
      </c>
      <c r="D5" s="46">
        <v>7.49</v>
      </c>
      <c r="E5" s="44">
        <v>14.1</v>
      </c>
      <c r="F5" s="43"/>
      <c r="G5" s="45"/>
    </row>
    <row r="6" spans="1:7" ht="36.75" customHeight="1">
      <c r="A6" s="42" t="s">
        <v>360</v>
      </c>
      <c r="B6" s="43">
        <v>17.47</v>
      </c>
      <c r="C6" s="44">
        <v>1.5</v>
      </c>
      <c r="D6" s="46">
        <v>9.9</v>
      </c>
      <c r="E6" s="44">
        <v>1.6</v>
      </c>
      <c r="F6" s="46">
        <v>18.9</v>
      </c>
      <c r="G6" s="45">
        <v>8.6</v>
      </c>
    </row>
    <row r="7" spans="1:7" ht="36.75" customHeight="1">
      <c r="A7" s="42" t="s">
        <v>361</v>
      </c>
      <c r="B7" s="43">
        <v>35.09</v>
      </c>
      <c r="C7" s="44">
        <v>11.8</v>
      </c>
      <c r="D7" s="46">
        <v>20.84</v>
      </c>
      <c r="E7" s="44">
        <v>8.3</v>
      </c>
      <c r="F7" s="46">
        <v>26.13</v>
      </c>
      <c r="G7" s="45">
        <v>11.1</v>
      </c>
    </row>
    <row r="8" spans="1:7" ht="36.75" customHeight="1">
      <c r="A8" s="42" t="s">
        <v>362</v>
      </c>
      <c r="B8" s="43">
        <v>18.54</v>
      </c>
      <c r="C8" s="44">
        <v>17.6</v>
      </c>
      <c r="D8" s="46">
        <v>11.09</v>
      </c>
      <c r="E8" s="44">
        <v>18.4</v>
      </c>
      <c r="F8" s="46">
        <v>15.84</v>
      </c>
      <c r="G8" s="45">
        <v>11.6</v>
      </c>
    </row>
    <row r="9" spans="1:7" ht="36.75" customHeight="1">
      <c r="A9" s="42" t="s">
        <v>363</v>
      </c>
      <c r="B9" s="43">
        <v>104.76</v>
      </c>
      <c r="C9" s="44">
        <v>1.8</v>
      </c>
      <c r="D9" s="46">
        <v>33.96</v>
      </c>
      <c r="E9" s="44">
        <v>10.9</v>
      </c>
      <c r="F9" s="46">
        <v>34.22</v>
      </c>
      <c r="G9" s="45">
        <v>2.4</v>
      </c>
    </row>
    <row r="10" spans="1:7" ht="36.75" customHeight="1">
      <c r="A10" s="42" t="s">
        <v>364</v>
      </c>
      <c r="B10" s="43">
        <v>56.76</v>
      </c>
      <c r="C10" s="44">
        <v>6.5</v>
      </c>
      <c r="D10" s="46">
        <v>38.06</v>
      </c>
      <c r="E10" s="44">
        <v>4</v>
      </c>
      <c r="F10" s="46">
        <v>52.7</v>
      </c>
      <c r="G10" s="45">
        <v>-3.5</v>
      </c>
    </row>
    <row r="11" spans="1:7" ht="36.75" customHeight="1">
      <c r="A11" s="42" t="s">
        <v>365</v>
      </c>
      <c r="B11" s="43">
        <v>198.76</v>
      </c>
      <c r="C11" s="44">
        <v>6.9</v>
      </c>
      <c r="D11" s="46">
        <v>117.69</v>
      </c>
      <c r="E11" s="44">
        <v>8.2</v>
      </c>
      <c r="F11" s="46">
        <v>149.24</v>
      </c>
      <c r="G11" s="45">
        <v>-3.5</v>
      </c>
    </row>
    <row r="12" spans="1:7" ht="36.75" customHeight="1">
      <c r="A12" s="42" t="s">
        <v>366</v>
      </c>
      <c r="B12" s="43">
        <v>73.48</v>
      </c>
      <c r="C12" s="44">
        <v>13</v>
      </c>
      <c r="D12" s="46">
        <v>43.84</v>
      </c>
      <c r="E12" s="44">
        <v>16</v>
      </c>
      <c r="F12" s="46">
        <v>69.44</v>
      </c>
      <c r="G12" s="45">
        <v>2.5</v>
      </c>
    </row>
    <row r="13" spans="1:7" ht="36.75" customHeight="1">
      <c r="A13" s="42" t="s">
        <v>367</v>
      </c>
      <c r="B13" s="43">
        <v>71.1</v>
      </c>
      <c r="C13" s="44">
        <v>9.2</v>
      </c>
      <c r="D13" s="46">
        <v>37.78</v>
      </c>
      <c r="E13" s="44">
        <v>12.2</v>
      </c>
      <c r="F13" s="46">
        <v>52.83</v>
      </c>
      <c r="G13" s="45">
        <v>1.1</v>
      </c>
    </row>
    <row r="14" spans="1:7" ht="36.75" customHeight="1">
      <c r="A14" s="42" t="s">
        <v>368</v>
      </c>
      <c r="B14" s="43">
        <v>16.07</v>
      </c>
      <c r="C14" s="44">
        <v>33.3</v>
      </c>
      <c r="D14" s="46">
        <v>9.27</v>
      </c>
      <c r="E14" s="44">
        <v>26.8</v>
      </c>
      <c r="F14" s="46">
        <v>11.16</v>
      </c>
      <c r="G14" s="45">
        <v>-11.2</v>
      </c>
    </row>
    <row r="15" spans="1:7" ht="36.75" customHeight="1">
      <c r="A15" s="42" t="s">
        <v>369</v>
      </c>
      <c r="B15" s="43">
        <v>45.04</v>
      </c>
      <c r="C15" s="44">
        <v>19.6</v>
      </c>
      <c r="D15" s="46">
        <v>27.79</v>
      </c>
      <c r="E15" s="44">
        <v>13.8</v>
      </c>
      <c r="F15" s="46">
        <v>60.09</v>
      </c>
      <c r="G15" s="45">
        <v>9.9</v>
      </c>
    </row>
    <row r="16" spans="1:7" ht="36.75" customHeight="1">
      <c r="A16" s="42" t="s">
        <v>370</v>
      </c>
      <c r="B16" s="43">
        <v>17.76</v>
      </c>
      <c r="C16" s="44">
        <v>23</v>
      </c>
      <c r="D16" s="46">
        <v>10.87</v>
      </c>
      <c r="E16" s="44">
        <v>14.4</v>
      </c>
      <c r="F16" s="46">
        <v>29.99</v>
      </c>
      <c r="G16" s="45">
        <v>1.3</v>
      </c>
    </row>
    <row r="17" spans="1:7" ht="36.75" customHeight="1">
      <c r="A17" s="47" t="s">
        <v>371</v>
      </c>
      <c r="B17" s="48">
        <v>16.93</v>
      </c>
      <c r="C17" s="49">
        <v>10.1</v>
      </c>
      <c r="D17" s="50">
        <v>11.37</v>
      </c>
      <c r="E17" s="49">
        <v>9.5</v>
      </c>
      <c r="F17" s="50">
        <v>35.86</v>
      </c>
      <c r="G17" s="51">
        <v>17.4</v>
      </c>
    </row>
    <row r="18" spans="1:7" ht="58.5" customHeight="1">
      <c r="A18" s="52" t="s">
        <v>372</v>
      </c>
      <c r="B18" s="53"/>
      <c r="C18" s="54"/>
      <c r="D18" s="53"/>
      <c r="E18" s="54"/>
      <c r="F18" s="53"/>
      <c r="G18" s="53"/>
    </row>
    <row r="19" spans="1:7" ht="14.25">
      <c r="A19" s="55"/>
      <c r="B19" s="55"/>
      <c r="C19" s="56"/>
      <c r="D19" s="55"/>
      <c r="E19" s="56"/>
      <c r="F19" s="55"/>
      <c r="G19" s="55"/>
    </row>
    <row r="20" ht="14.25">
      <c r="A20" s="36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E19"/>
  <sheetViews>
    <sheetView workbookViewId="0" topLeftCell="A7">
      <selection activeCell="D14" sqref="D14"/>
    </sheetView>
  </sheetViews>
  <sheetFormatPr defaultColWidth="9.00390625" defaultRowHeight="14.25"/>
  <cols>
    <col min="1" max="1" width="18.50390625" style="0" customWidth="1"/>
    <col min="2" max="5" width="15.125" style="0" customWidth="1"/>
    <col min="6" max="7" width="12.625" style="0" bestFit="1" customWidth="1"/>
    <col min="11" max="11" width="13.75390625" style="0" bestFit="1" customWidth="1"/>
  </cols>
  <sheetData>
    <row r="1" spans="1:5" ht="37.5" customHeight="1">
      <c r="A1" s="13" t="s">
        <v>373</v>
      </c>
      <c r="B1" s="13"/>
      <c r="C1" s="13"/>
      <c r="D1" s="13"/>
      <c r="E1" s="13"/>
    </row>
    <row r="2" spans="1:5" ht="37.5" customHeight="1">
      <c r="A2" s="14" t="s">
        <v>374</v>
      </c>
      <c r="B2" s="14"/>
      <c r="C2" s="14"/>
      <c r="D2" s="14"/>
      <c r="E2" s="14"/>
    </row>
    <row r="3" spans="1:5" ht="7.5" customHeight="1">
      <c r="A3" s="15"/>
      <c r="B3" s="15"/>
      <c r="C3" s="15"/>
      <c r="D3" s="15"/>
      <c r="E3" s="15"/>
    </row>
    <row r="4" spans="1:5" ht="42" customHeight="1">
      <c r="A4" s="16"/>
      <c r="B4" s="17" t="s">
        <v>301</v>
      </c>
      <c r="C4" s="17"/>
      <c r="D4" s="17"/>
      <c r="E4" s="18"/>
    </row>
    <row r="5" spans="1:5" ht="42" customHeight="1">
      <c r="A5" s="19"/>
      <c r="B5" s="20" t="s">
        <v>375</v>
      </c>
      <c r="C5" s="21" t="s">
        <v>376</v>
      </c>
      <c r="D5" s="20" t="s">
        <v>377</v>
      </c>
      <c r="E5" s="22" t="s">
        <v>376</v>
      </c>
    </row>
    <row r="6" spans="1:5" ht="42" customHeight="1">
      <c r="A6" s="19" t="s">
        <v>378</v>
      </c>
      <c r="B6" s="23">
        <v>383899.893</v>
      </c>
      <c r="C6" s="24">
        <v>2.0014467210111087</v>
      </c>
      <c r="D6" s="23">
        <v>4198021.314499999</v>
      </c>
      <c r="E6" s="25">
        <v>6.682578671304354</v>
      </c>
    </row>
    <row r="7" spans="1:5" ht="42" customHeight="1">
      <c r="A7" s="19" t="s">
        <v>379</v>
      </c>
      <c r="B7" s="23">
        <v>82544</v>
      </c>
      <c r="C7" s="24">
        <v>-7.184905268311336</v>
      </c>
      <c r="D7" s="23">
        <v>832983</v>
      </c>
      <c r="E7" s="25">
        <v>0.2766065660463557</v>
      </c>
    </row>
    <row r="8" spans="1:5" ht="42" customHeight="1">
      <c r="A8" s="19" t="s">
        <v>333</v>
      </c>
      <c r="B8" s="23">
        <v>130397.8716</v>
      </c>
      <c r="C8" s="24">
        <v>5.093404436199589</v>
      </c>
      <c r="D8" s="23">
        <v>1460691.8598</v>
      </c>
      <c r="E8" s="25">
        <v>8.818535005426487</v>
      </c>
    </row>
    <row r="9" spans="1:5" ht="42" customHeight="1">
      <c r="A9" s="19" t="s">
        <v>332</v>
      </c>
      <c r="B9" s="23">
        <v>31090.3467</v>
      </c>
      <c r="C9" s="24">
        <v>4.093447767529956</v>
      </c>
      <c r="D9" s="23">
        <v>355110.7561</v>
      </c>
      <c r="E9" s="25">
        <v>5.157131002341586</v>
      </c>
    </row>
    <row r="10" spans="1:5" ht="42" customHeight="1">
      <c r="A10" s="19" t="s">
        <v>380</v>
      </c>
      <c r="B10" s="23">
        <v>24131.5266</v>
      </c>
      <c r="C10" s="24">
        <v>6.608238562852464</v>
      </c>
      <c r="D10" s="23">
        <v>292178.794</v>
      </c>
      <c r="E10" s="25">
        <v>6.686248887129542</v>
      </c>
    </row>
    <row r="11" spans="1:5" ht="42" customHeight="1">
      <c r="A11" s="19" t="s">
        <v>336</v>
      </c>
      <c r="B11" s="23">
        <v>27684.1041</v>
      </c>
      <c r="C11" s="24">
        <v>-2.4378021125230576</v>
      </c>
      <c r="D11" s="23">
        <v>301876.16390000004</v>
      </c>
      <c r="E11" s="25">
        <v>3.72311863052166</v>
      </c>
    </row>
    <row r="12" spans="1:5" ht="42" customHeight="1">
      <c r="A12" s="19" t="s">
        <v>338</v>
      </c>
      <c r="B12" s="23">
        <v>14251.4873</v>
      </c>
      <c r="C12" s="24">
        <v>9.132497982274135</v>
      </c>
      <c r="D12" s="23">
        <v>145252.6515</v>
      </c>
      <c r="E12" s="25">
        <v>8.032481454791075</v>
      </c>
    </row>
    <row r="13" spans="1:5" ht="42" customHeight="1">
      <c r="A13" s="19" t="s">
        <v>337</v>
      </c>
      <c r="B13" s="23">
        <v>10311.8718</v>
      </c>
      <c r="C13" s="24">
        <v>17.26870734343229</v>
      </c>
      <c r="D13" s="23">
        <v>111058.7911</v>
      </c>
      <c r="E13" s="25">
        <v>12.959000165145106</v>
      </c>
    </row>
    <row r="14" spans="1:5" ht="42" customHeight="1">
      <c r="A14" s="26" t="s">
        <v>334</v>
      </c>
      <c r="B14" s="27">
        <v>63488.6849</v>
      </c>
      <c r="C14" s="28">
        <v>4.725877611548257</v>
      </c>
      <c r="D14" s="27">
        <v>698869.2981</v>
      </c>
      <c r="E14" s="29">
        <v>11.519310941165518</v>
      </c>
    </row>
    <row r="15" spans="1:5" ht="9" customHeight="1">
      <c r="A15" s="30"/>
      <c r="B15" s="30"/>
      <c r="C15" s="30"/>
      <c r="D15" s="30"/>
      <c r="E15" s="30"/>
    </row>
    <row r="16" spans="1:5" s="12" customFormat="1" ht="35.25" customHeight="1">
      <c r="A16" s="31" t="s">
        <v>381</v>
      </c>
      <c r="B16" s="31"/>
      <c r="C16" s="31"/>
      <c r="D16" s="31"/>
      <c r="E16" s="31"/>
    </row>
    <row r="17" spans="1:5" s="12" customFormat="1" ht="24.75" customHeight="1">
      <c r="A17" s="31" t="s">
        <v>382</v>
      </c>
      <c r="B17" s="31"/>
      <c r="C17" s="31"/>
      <c r="D17" s="31"/>
      <c r="E17" s="31"/>
    </row>
    <row r="18" spans="1:5" s="12" customFormat="1" ht="24.75" customHeight="1">
      <c r="A18" s="31" t="s">
        <v>383</v>
      </c>
      <c r="B18" s="31"/>
      <c r="C18" s="31"/>
      <c r="D18" s="31"/>
      <c r="E18" s="31"/>
    </row>
    <row r="19" spans="1:5" s="12" customFormat="1" ht="24.75" customHeight="1">
      <c r="A19" s="31" t="s">
        <v>384</v>
      </c>
      <c r="B19" s="31"/>
      <c r="C19" s="31"/>
      <c r="D19" s="31"/>
      <c r="E19" s="31"/>
    </row>
  </sheetData>
  <sheetProtection/>
  <mergeCells count="8">
    <mergeCell ref="A1:E1"/>
    <mergeCell ref="A2:E2"/>
    <mergeCell ref="B4:E4"/>
    <mergeCell ref="A16:E16"/>
    <mergeCell ref="A17:E17"/>
    <mergeCell ref="A18:E18"/>
    <mergeCell ref="A19:E19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385</v>
      </c>
    </row>
    <row r="2" ht="13.5">
      <c r="A2" s="2" t="s">
        <v>386</v>
      </c>
    </row>
    <row r="3" spans="1:3" ht="13.5">
      <c r="A3" s="3" t="s">
        <v>387</v>
      </c>
      <c r="C3" s="4" t="s">
        <v>388</v>
      </c>
    </row>
    <row r="4" ht="12.75">
      <c r="A4" s="3" t="e">
        <v>#N/A</v>
      </c>
    </row>
    <row r="6" ht="13.5"/>
    <row r="7" ht="12.75">
      <c r="A7" s="5" t="s">
        <v>389</v>
      </c>
    </row>
    <row r="8" ht="12.75">
      <c r="A8" s="6" t="s">
        <v>390</v>
      </c>
    </row>
    <row r="9" ht="12.75">
      <c r="A9" s="7" t="s">
        <v>391</v>
      </c>
    </row>
    <row r="10" ht="12.75">
      <c r="A10" s="6" t="s">
        <v>392</v>
      </c>
    </row>
    <row r="11" ht="13.5">
      <c r="A11" s="8" t="s">
        <v>393</v>
      </c>
    </row>
    <row r="13" ht="13.5"/>
    <row r="14" ht="13.5">
      <c r="A14" s="4" t="s">
        <v>394</v>
      </c>
    </row>
    <row r="16" ht="13.5"/>
    <row r="17" ht="13.5">
      <c r="C17" s="4" t="s">
        <v>395</v>
      </c>
    </row>
    <row r="20" ht="12.75">
      <c r="A20" s="9" t="s">
        <v>396</v>
      </c>
    </row>
    <row r="21" ht="14.25">
      <c r="C21" s="10"/>
    </row>
    <row r="26" ht="13.5">
      <c r="C26" s="11" t="s">
        <v>397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36"/>
  <sheetViews>
    <sheetView workbookViewId="0" topLeftCell="A1">
      <selection activeCell="L17" sqref="L17"/>
    </sheetView>
  </sheetViews>
  <sheetFormatPr defaultColWidth="9.00390625" defaultRowHeight="14.25"/>
  <cols>
    <col min="1" max="1" width="9.00390625" style="232" customWidth="1"/>
    <col min="2" max="2" width="20.375" style="232" customWidth="1"/>
    <col min="3" max="3" width="9.00390625" style="232" customWidth="1"/>
    <col min="4" max="4" width="11.875" style="232" customWidth="1"/>
    <col min="5" max="5" width="7.625" style="232" customWidth="1"/>
    <col min="6" max="6" width="9.75390625" style="232" customWidth="1"/>
    <col min="7" max="16384" width="9.00390625" style="232" customWidth="1"/>
  </cols>
  <sheetData>
    <row r="1" spans="1:6" ht="20.25">
      <c r="A1" s="319" t="s">
        <v>107</v>
      </c>
      <c r="B1" s="319"/>
      <c r="C1" s="319"/>
      <c r="D1" s="319"/>
      <c r="E1" s="319"/>
      <c r="F1" s="319"/>
    </row>
    <row r="2" spans="1:6" ht="14.25">
      <c r="A2" s="320"/>
      <c r="B2" s="321"/>
      <c r="C2" s="322" t="s">
        <v>108</v>
      </c>
      <c r="D2" s="322"/>
      <c r="E2" s="323" t="s">
        <v>109</v>
      </c>
      <c r="F2" s="323"/>
    </row>
    <row r="3" spans="1:6" ht="15.75">
      <c r="A3" s="324" t="s">
        <v>110</v>
      </c>
      <c r="B3" s="325"/>
      <c r="C3" s="326" t="s">
        <v>111</v>
      </c>
      <c r="D3" s="327"/>
      <c r="E3" s="327"/>
      <c r="F3" s="328" t="s">
        <v>112</v>
      </c>
    </row>
    <row r="4" spans="1:6" ht="33.75">
      <c r="A4" s="324"/>
      <c r="B4" s="325"/>
      <c r="C4" s="325" t="s">
        <v>113</v>
      </c>
      <c r="D4" s="329" t="s">
        <v>114</v>
      </c>
      <c r="E4" s="329" t="s">
        <v>115</v>
      </c>
      <c r="F4" s="330"/>
    </row>
    <row r="5" spans="1:6" ht="18" customHeight="1">
      <c r="A5" s="331" t="s">
        <v>116</v>
      </c>
      <c r="B5" s="261"/>
      <c r="C5" s="260">
        <v>590</v>
      </c>
      <c r="D5" s="261">
        <v>438</v>
      </c>
      <c r="E5" s="260">
        <v>11</v>
      </c>
      <c r="F5" s="263">
        <v>14.835076312783979</v>
      </c>
    </row>
    <row r="6" spans="1:6" ht="18" customHeight="1">
      <c r="A6" s="331" t="s">
        <v>117</v>
      </c>
      <c r="B6" s="261" t="s">
        <v>118</v>
      </c>
      <c r="C6" s="264">
        <v>11</v>
      </c>
      <c r="D6" s="261">
        <v>11</v>
      </c>
      <c r="E6" s="260">
        <v>0</v>
      </c>
      <c r="F6" s="263">
        <v>46.66406498424536</v>
      </c>
    </row>
    <row r="7" spans="1:6" ht="18" customHeight="1">
      <c r="A7" s="331"/>
      <c r="B7" s="261" t="s">
        <v>119</v>
      </c>
      <c r="C7" s="264">
        <v>24</v>
      </c>
      <c r="D7" s="261">
        <v>21</v>
      </c>
      <c r="E7" s="260">
        <v>1</v>
      </c>
      <c r="F7" s="263">
        <v>-29.932743382931193</v>
      </c>
    </row>
    <row r="8" spans="1:6" ht="18" customHeight="1">
      <c r="A8" s="331"/>
      <c r="B8" s="261" t="s">
        <v>120</v>
      </c>
      <c r="C8" s="264">
        <v>9</v>
      </c>
      <c r="D8" s="261">
        <v>7</v>
      </c>
      <c r="E8" s="260">
        <v>0</v>
      </c>
      <c r="F8" s="263">
        <v>-81.61556683270452</v>
      </c>
    </row>
    <row r="9" spans="1:6" ht="18" customHeight="1">
      <c r="A9" s="331"/>
      <c r="B9" s="261" t="s">
        <v>121</v>
      </c>
      <c r="C9" s="264">
        <v>18</v>
      </c>
      <c r="D9" s="261">
        <v>5</v>
      </c>
      <c r="E9" s="260">
        <v>0</v>
      </c>
      <c r="F9" s="263">
        <v>0.5662463624841241</v>
      </c>
    </row>
    <row r="10" spans="1:6" ht="18" customHeight="1">
      <c r="A10" s="331"/>
      <c r="B10" s="261" t="s">
        <v>122</v>
      </c>
      <c r="C10" s="264">
        <v>18</v>
      </c>
      <c r="D10" s="261">
        <v>17</v>
      </c>
      <c r="E10" s="260">
        <v>0</v>
      </c>
      <c r="F10" s="263">
        <v>20.5469680575709</v>
      </c>
    </row>
    <row r="11" spans="1:6" ht="18" customHeight="1">
      <c r="A11" s="331"/>
      <c r="B11" s="261" t="s">
        <v>123</v>
      </c>
      <c r="C11" s="264">
        <v>35</v>
      </c>
      <c r="D11" s="261">
        <v>33</v>
      </c>
      <c r="E11" s="260">
        <v>0</v>
      </c>
      <c r="F11" s="263">
        <v>100.34107183756595</v>
      </c>
    </row>
    <row r="12" spans="1:6" ht="18" customHeight="1">
      <c r="A12" s="331"/>
      <c r="B12" s="261" t="s">
        <v>124</v>
      </c>
      <c r="C12" s="264">
        <v>25</v>
      </c>
      <c r="D12" s="261">
        <v>25</v>
      </c>
      <c r="E12" s="260">
        <v>1</v>
      </c>
      <c r="F12" s="263">
        <v>45.51997066088405</v>
      </c>
    </row>
    <row r="13" spans="1:6" ht="18" customHeight="1">
      <c r="A13" s="331"/>
      <c r="B13" s="261" t="s">
        <v>125</v>
      </c>
      <c r="C13" s="264">
        <v>41</v>
      </c>
      <c r="D13" s="261">
        <v>32</v>
      </c>
      <c r="E13" s="260">
        <v>2</v>
      </c>
      <c r="F13" s="263">
        <v>0.9307640573752218</v>
      </c>
    </row>
    <row r="14" spans="1:6" ht="18" customHeight="1">
      <c r="A14" s="331"/>
      <c r="B14" s="261" t="s">
        <v>126</v>
      </c>
      <c r="C14" s="264">
        <v>26</v>
      </c>
      <c r="D14" s="261">
        <v>23</v>
      </c>
      <c r="E14" s="260">
        <v>0</v>
      </c>
      <c r="F14" s="263">
        <v>27.016053935262786</v>
      </c>
    </row>
    <row r="15" spans="1:6" ht="18" customHeight="1">
      <c r="A15" s="331"/>
      <c r="B15" s="261" t="s">
        <v>127</v>
      </c>
      <c r="C15" s="264">
        <v>31</v>
      </c>
      <c r="D15" s="261">
        <v>24</v>
      </c>
      <c r="E15" s="260">
        <v>0</v>
      </c>
      <c r="F15" s="263">
        <v>21.76391292674602</v>
      </c>
    </row>
    <row r="16" spans="1:6" ht="18" customHeight="1">
      <c r="A16" s="331"/>
      <c r="B16" s="261" t="s">
        <v>128</v>
      </c>
      <c r="C16" s="264">
        <v>31</v>
      </c>
      <c r="D16" s="261">
        <v>26</v>
      </c>
      <c r="E16" s="260">
        <v>1</v>
      </c>
      <c r="F16" s="263">
        <v>58.406430639143636</v>
      </c>
    </row>
    <row r="17" spans="1:6" ht="18" customHeight="1">
      <c r="A17" s="332" t="s">
        <v>129</v>
      </c>
      <c r="B17" s="261" t="s">
        <v>130</v>
      </c>
      <c r="C17" s="333">
        <v>26</v>
      </c>
      <c r="D17" s="261">
        <v>15</v>
      </c>
      <c r="E17" s="260">
        <v>0</v>
      </c>
      <c r="F17" s="263">
        <v>3.2824675486694543</v>
      </c>
    </row>
    <row r="18" spans="1:6" ht="18" customHeight="1">
      <c r="A18" s="334"/>
      <c r="B18" s="261" t="s">
        <v>131</v>
      </c>
      <c r="C18" s="333">
        <v>21</v>
      </c>
      <c r="D18" s="261">
        <v>21</v>
      </c>
      <c r="E18" s="260">
        <v>1</v>
      </c>
      <c r="F18" s="263">
        <v>27.925849783767443</v>
      </c>
    </row>
    <row r="19" spans="1:6" ht="18" customHeight="1">
      <c r="A19" s="334"/>
      <c r="B19" s="261" t="s">
        <v>132</v>
      </c>
      <c r="C19" s="333">
        <v>36</v>
      </c>
      <c r="D19" s="261">
        <v>25</v>
      </c>
      <c r="E19" s="260">
        <v>0</v>
      </c>
      <c r="F19" s="263">
        <v>3.9115607888574377</v>
      </c>
    </row>
    <row r="20" spans="1:6" ht="18" customHeight="1">
      <c r="A20" s="334"/>
      <c r="B20" s="261" t="s">
        <v>133</v>
      </c>
      <c r="C20" s="333">
        <v>23</v>
      </c>
      <c r="D20" s="261">
        <v>11</v>
      </c>
      <c r="E20" s="260">
        <v>0</v>
      </c>
      <c r="F20" s="263">
        <v>65.93867285767283</v>
      </c>
    </row>
    <row r="21" spans="1:6" ht="18" customHeight="1">
      <c r="A21" s="334"/>
      <c r="B21" s="261" t="s">
        <v>134</v>
      </c>
      <c r="C21" s="333">
        <v>35</v>
      </c>
      <c r="D21" s="261">
        <v>35</v>
      </c>
      <c r="E21" s="260">
        <v>2</v>
      </c>
      <c r="F21" s="263">
        <v>42.81475882122607</v>
      </c>
    </row>
    <row r="22" spans="1:6" ht="18" customHeight="1">
      <c r="A22" s="334"/>
      <c r="B22" s="261" t="s">
        <v>135</v>
      </c>
      <c r="C22" s="333">
        <v>50</v>
      </c>
      <c r="D22" s="261">
        <v>25</v>
      </c>
      <c r="E22" s="260">
        <v>0</v>
      </c>
      <c r="F22" s="263">
        <v>27.62891997575345</v>
      </c>
    </row>
    <row r="23" spans="1:6" ht="18" customHeight="1">
      <c r="A23" s="334"/>
      <c r="B23" s="261" t="s">
        <v>136</v>
      </c>
      <c r="C23" s="333">
        <v>15</v>
      </c>
      <c r="D23" s="261">
        <v>13</v>
      </c>
      <c r="E23" s="260">
        <v>0</v>
      </c>
      <c r="F23" s="263">
        <v>52.20318885603214</v>
      </c>
    </row>
    <row r="24" spans="1:6" ht="18" customHeight="1">
      <c r="A24" s="335"/>
      <c r="B24" s="261" t="s">
        <v>137</v>
      </c>
      <c r="C24" s="333">
        <v>6</v>
      </c>
      <c r="D24" s="261">
        <v>4</v>
      </c>
      <c r="E24" s="260">
        <v>0</v>
      </c>
      <c r="F24" s="263">
        <v>50.52828841863648</v>
      </c>
    </row>
    <row r="25" spans="1:6" ht="18" customHeight="1">
      <c r="A25" s="331" t="s">
        <v>138</v>
      </c>
      <c r="B25" s="336" t="s">
        <v>139</v>
      </c>
      <c r="C25" s="261">
        <f aca="true" t="shared" si="0" ref="C25:F25">C6+C8+C9+C10</f>
        <v>56</v>
      </c>
      <c r="D25" s="261">
        <f t="shared" si="0"/>
        <v>40</v>
      </c>
      <c r="E25" s="261">
        <f t="shared" si="0"/>
        <v>0</v>
      </c>
      <c r="F25" s="261"/>
    </row>
    <row r="26" spans="1:6" ht="18" customHeight="1">
      <c r="A26" s="331"/>
      <c r="B26" s="336" t="s">
        <v>140</v>
      </c>
      <c r="C26" s="261">
        <f aca="true" t="shared" si="1" ref="C26:F26">C11+C12+C18+C19+C20+C21+C22+C28+C29+C30+C31+C32+C33+C34</f>
        <v>292</v>
      </c>
      <c r="D26" s="261">
        <f t="shared" si="1"/>
        <v>221</v>
      </c>
      <c r="E26" s="261">
        <f t="shared" si="1"/>
        <v>5</v>
      </c>
      <c r="F26" s="261"/>
    </row>
    <row r="27" spans="1:6" ht="18" customHeight="1">
      <c r="A27" s="331" t="s">
        <v>141</v>
      </c>
      <c r="B27" s="261" t="s">
        <v>142</v>
      </c>
      <c r="C27" s="333">
        <v>17</v>
      </c>
      <c r="D27" s="261">
        <v>16</v>
      </c>
      <c r="E27" s="260">
        <v>0</v>
      </c>
      <c r="F27" s="263">
        <v>86.07629093585183</v>
      </c>
    </row>
    <row r="28" spans="1:6" ht="18" customHeight="1">
      <c r="A28" s="331"/>
      <c r="B28" s="261" t="s">
        <v>143</v>
      </c>
      <c r="C28" s="333">
        <v>12</v>
      </c>
      <c r="D28" s="261">
        <v>4</v>
      </c>
      <c r="E28" s="260">
        <v>0</v>
      </c>
      <c r="F28" s="263">
        <v>81.6066149151792</v>
      </c>
    </row>
    <row r="29" spans="1:6" ht="18" customHeight="1">
      <c r="A29" s="331"/>
      <c r="B29" s="261" t="s">
        <v>144</v>
      </c>
      <c r="C29" s="333">
        <v>12</v>
      </c>
      <c r="D29" s="261">
        <v>7</v>
      </c>
      <c r="E29" s="260">
        <v>1</v>
      </c>
      <c r="F29" s="263">
        <v>105.10108429520812</v>
      </c>
    </row>
    <row r="30" spans="1:6" ht="18" customHeight="1">
      <c r="A30" s="331"/>
      <c r="B30" s="261" t="s">
        <v>145</v>
      </c>
      <c r="C30" s="333">
        <v>8</v>
      </c>
      <c r="D30" s="261">
        <v>8</v>
      </c>
      <c r="E30" s="260">
        <v>0</v>
      </c>
      <c r="F30" s="263">
        <v>30.83433133732536</v>
      </c>
    </row>
    <row r="31" spans="1:6" ht="18" customHeight="1">
      <c r="A31" s="331"/>
      <c r="B31" s="261" t="s">
        <v>146</v>
      </c>
      <c r="C31" s="333">
        <v>12</v>
      </c>
      <c r="D31" s="261">
        <v>12</v>
      </c>
      <c r="E31" s="260">
        <v>0</v>
      </c>
      <c r="F31" s="263">
        <v>74.20966320593404</v>
      </c>
    </row>
    <row r="32" spans="1:6" ht="18" customHeight="1">
      <c r="A32" s="331"/>
      <c r="B32" s="261" t="s">
        <v>147</v>
      </c>
      <c r="C32" s="333">
        <v>11</v>
      </c>
      <c r="D32" s="261">
        <v>7</v>
      </c>
      <c r="E32" s="260">
        <v>0</v>
      </c>
      <c r="F32" s="263">
        <v>72.36581674234486</v>
      </c>
    </row>
    <row r="33" spans="1:6" ht="18" customHeight="1">
      <c r="A33" s="331"/>
      <c r="B33" s="261" t="s">
        <v>148</v>
      </c>
      <c r="C33" s="333">
        <v>6</v>
      </c>
      <c r="D33" s="261">
        <v>6</v>
      </c>
      <c r="E33" s="260">
        <v>0</v>
      </c>
      <c r="F33" s="263">
        <v>72.39291209609371</v>
      </c>
    </row>
    <row r="34" spans="1:6" ht="18" customHeight="1">
      <c r="A34" s="331" t="s">
        <v>149</v>
      </c>
      <c r="B34" s="261" t="s">
        <v>150</v>
      </c>
      <c r="C34" s="333">
        <v>6</v>
      </c>
      <c r="D34" s="261">
        <v>2</v>
      </c>
      <c r="E34" s="260">
        <v>0</v>
      </c>
      <c r="F34" s="263">
        <v>45.84000747109383</v>
      </c>
    </row>
    <row r="35" spans="1:6" ht="18" customHeight="1">
      <c r="A35" s="331"/>
      <c r="B35" s="261" t="s">
        <v>151</v>
      </c>
      <c r="C35" s="264">
        <v>25</v>
      </c>
      <c r="D35" s="261">
        <v>3</v>
      </c>
      <c r="E35" s="260">
        <v>2</v>
      </c>
      <c r="F35" s="263">
        <v>4.094910406787955</v>
      </c>
    </row>
    <row r="36" spans="1:6" s="318" customFormat="1" ht="60" customHeight="1">
      <c r="A36" s="337"/>
      <c r="B36" s="338" t="s">
        <v>152</v>
      </c>
      <c r="C36" s="338"/>
      <c r="D36" s="338"/>
      <c r="E36" s="338"/>
      <c r="F36" s="338"/>
    </row>
  </sheetData>
  <sheetProtection/>
  <mergeCells count="12">
    <mergeCell ref="A1:F1"/>
    <mergeCell ref="E2:F2"/>
    <mergeCell ref="C3:E3"/>
    <mergeCell ref="A5:B5"/>
    <mergeCell ref="B36:F36"/>
    <mergeCell ref="A6:A16"/>
    <mergeCell ref="A17:A24"/>
    <mergeCell ref="A25:A26"/>
    <mergeCell ref="A27:A33"/>
    <mergeCell ref="A34:A35"/>
    <mergeCell ref="F3:F4"/>
    <mergeCell ref="A3:B4"/>
  </mergeCells>
  <printOptions/>
  <pageMargins left="1.13" right="0.75" top="0.59" bottom="0.41" header="0.5" footer="0.3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52"/>
  <sheetViews>
    <sheetView workbookViewId="0" topLeftCell="A1">
      <selection activeCell="L16" sqref="L16"/>
    </sheetView>
  </sheetViews>
  <sheetFormatPr defaultColWidth="9.00390625" defaultRowHeight="14.25"/>
  <cols>
    <col min="1" max="1" width="3.875" style="268" customWidth="1"/>
    <col min="2" max="2" width="7.625" style="268" customWidth="1"/>
    <col min="3" max="3" width="12.125" style="268" customWidth="1"/>
    <col min="4" max="4" width="7.875" style="268" customWidth="1"/>
    <col min="5" max="5" width="14.625" style="268" customWidth="1"/>
    <col min="6" max="6" width="9.75390625" style="268" customWidth="1"/>
    <col min="7" max="7" width="12.875" style="268" customWidth="1"/>
    <col min="8" max="9" width="9.00390625" style="268" customWidth="1"/>
    <col min="10" max="10" width="12.625" style="268" bestFit="1" customWidth="1"/>
    <col min="11" max="11" width="11.50390625" style="268" bestFit="1" customWidth="1"/>
    <col min="12" max="12" width="12.625" style="268" bestFit="1" customWidth="1"/>
    <col min="13" max="16384" width="9.00390625" style="268" customWidth="1"/>
  </cols>
  <sheetData>
    <row r="1" spans="1:7" ht="24.75" customHeight="1">
      <c r="A1" s="293" t="s">
        <v>153</v>
      </c>
      <c r="B1" s="293"/>
      <c r="C1" s="293"/>
      <c r="D1" s="293"/>
      <c r="E1" s="293"/>
      <c r="F1" s="293"/>
      <c r="G1" s="293"/>
    </row>
    <row r="2" spans="1:7" s="266" customFormat="1" ht="15" customHeight="1">
      <c r="A2" s="294" t="s">
        <v>154</v>
      </c>
      <c r="B2" s="294"/>
      <c r="C2" s="294"/>
      <c r="D2" s="294"/>
      <c r="E2" s="294"/>
      <c r="F2" s="294"/>
      <c r="G2" s="273" t="s">
        <v>155</v>
      </c>
    </row>
    <row r="3" spans="1:7" s="290" customFormat="1" ht="27.75" customHeight="1">
      <c r="A3" s="295" t="s">
        <v>156</v>
      </c>
      <c r="B3" s="296"/>
      <c r="C3" s="296"/>
      <c r="D3" s="296" t="s">
        <v>157</v>
      </c>
      <c r="E3" s="296" t="s">
        <v>158</v>
      </c>
      <c r="F3" s="296" t="s">
        <v>159</v>
      </c>
      <c r="G3" s="297" t="s">
        <v>160</v>
      </c>
    </row>
    <row r="4" spans="1:7" ht="16.5" customHeight="1">
      <c r="A4" s="298" t="s">
        <v>116</v>
      </c>
      <c r="B4" s="299"/>
      <c r="C4" s="299"/>
      <c r="D4" s="300">
        <v>338</v>
      </c>
      <c r="E4" s="300">
        <v>2435615</v>
      </c>
      <c r="F4" s="261">
        <v>215</v>
      </c>
      <c r="G4" s="301">
        <v>39.05900563102132</v>
      </c>
    </row>
    <row r="5" spans="1:7" ht="16.5" customHeight="1">
      <c r="A5" s="298" t="s">
        <v>161</v>
      </c>
      <c r="B5" s="299" t="s">
        <v>118</v>
      </c>
      <c r="C5" s="299"/>
      <c r="D5" s="302">
        <v>17</v>
      </c>
      <c r="E5" s="302">
        <v>138300</v>
      </c>
      <c r="F5" s="141">
        <v>10</v>
      </c>
      <c r="G5" s="301">
        <v>52.696312364425154</v>
      </c>
    </row>
    <row r="6" spans="1:7" ht="16.5" customHeight="1">
      <c r="A6" s="298"/>
      <c r="B6" s="299" t="s">
        <v>119</v>
      </c>
      <c r="C6" s="299" t="s">
        <v>162</v>
      </c>
      <c r="D6" s="302">
        <v>15</v>
      </c>
      <c r="E6" s="302">
        <v>43900</v>
      </c>
      <c r="F6" s="141">
        <v>6</v>
      </c>
      <c r="G6" s="301">
        <v>32.995444191343964</v>
      </c>
    </row>
    <row r="7" spans="1:7" ht="16.5" customHeight="1">
      <c r="A7" s="298"/>
      <c r="B7" s="299"/>
      <c r="C7" s="299" t="s">
        <v>163</v>
      </c>
      <c r="D7" s="302">
        <v>6</v>
      </c>
      <c r="E7" s="302">
        <v>9300</v>
      </c>
      <c r="F7" s="141">
        <v>3</v>
      </c>
      <c r="G7" s="301">
        <v>54.80645161290323</v>
      </c>
    </row>
    <row r="8" spans="1:7" ht="16.5" customHeight="1">
      <c r="A8" s="298"/>
      <c r="B8" s="299"/>
      <c r="C8" s="299" t="s">
        <v>164</v>
      </c>
      <c r="D8" s="302">
        <v>9</v>
      </c>
      <c r="E8" s="302">
        <v>34600</v>
      </c>
      <c r="F8" s="141">
        <v>3</v>
      </c>
      <c r="G8" s="301">
        <v>27.13294797687861</v>
      </c>
    </row>
    <row r="9" spans="1:7" ht="16.5" customHeight="1">
      <c r="A9" s="298"/>
      <c r="B9" s="299" t="s">
        <v>120</v>
      </c>
      <c r="C9" s="299" t="s">
        <v>162</v>
      </c>
      <c r="D9" s="302">
        <v>24</v>
      </c>
      <c r="E9" s="302">
        <v>185750</v>
      </c>
      <c r="F9" s="141">
        <v>1</v>
      </c>
      <c r="G9" s="301">
        <v>1.1682368775235532</v>
      </c>
    </row>
    <row r="10" spans="1:7" ht="16.5" customHeight="1">
      <c r="A10" s="298"/>
      <c r="B10" s="299"/>
      <c r="C10" s="299" t="s">
        <v>165</v>
      </c>
      <c r="D10" s="302">
        <v>18</v>
      </c>
      <c r="E10" s="302">
        <v>110050</v>
      </c>
      <c r="F10" s="141">
        <v>1</v>
      </c>
      <c r="G10" s="301">
        <v>1.971830985915493</v>
      </c>
    </row>
    <row r="11" spans="1:7" ht="16.5" customHeight="1">
      <c r="A11" s="298"/>
      <c r="B11" s="299"/>
      <c r="C11" s="299" t="s">
        <v>166</v>
      </c>
      <c r="D11" s="302">
        <v>6</v>
      </c>
      <c r="E11" s="302">
        <v>75700</v>
      </c>
      <c r="F11" s="141">
        <v>0</v>
      </c>
      <c r="G11" s="301">
        <v>0</v>
      </c>
    </row>
    <row r="12" spans="1:7" ht="16.5" customHeight="1">
      <c r="A12" s="298"/>
      <c r="B12" s="299" t="s">
        <v>121</v>
      </c>
      <c r="C12" s="299" t="s">
        <v>162</v>
      </c>
      <c r="D12" s="302">
        <v>14</v>
      </c>
      <c r="E12" s="302">
        <v>197400</v>
      </c>
      <c r="F12" s="141">
        <v>5</v>
      </c>
      <c r="G12" s="301">
        <v>3.905775075987842</v>
      </c>
    </row>
    <row r="13" spans="1:7" ht="16.5" customHeight="1">
      <c r="A13" s="298"/>
      <c r="B13" s="299"/>
      <c r="C13" s="299" t="s">
        <v>167</v>
      </c>
      <c r="D13" s="302">
        <v>8</v>
      </c>
      <c r="E13" s="302">
        <v>79900</v>
      </c>
      <c r="F13" s="141">
        <v>4</v>
      </c>
      <c r="G13" s="301">
        <v>7.083854818523154</v>
      </c>
    </row>
    <row r="14" spans="1:7" ht="16.5" customHeight="1">
      <c r="A14" s="298"/>
      <c r="B14" s="299"/>
      <c r="C14" s="303" t="s">
        <v>166</v>
      </c>
      <c r="D14" s="302">
        <v>6</v>
      </c>
      <c r="E14" s="302">
        <v>131500</v>
      </c>
      <c r="F14" s="141">
        <v>1</v>
      </c>
      <c r="G14" s="301">
        <v>1.55893536121673</v>
      </c>
    </row>
    <row r="15" spans="1:7" ht="16.5" customHeight="1">
      <c r="A15" s="298"/>
      <c r="B15" s="299" t="s">
        <v>168</v>
      </c>
      <c r="C15" s="299"/>
      <c r="D15" s="302">
        <v>11</v>
      </c>
      <c r="E15" s="302">
        <v>167050</v>
      </c>
      <c r="F15" s="141">
        <v>9</v>
      </c>
      <c r="G15" s="301">
        <v>58.05208021550434</v>
      </c>
    </row>
    <row r="16" spans="1:7" ht="16.5" customHeight="1">
      <c r="A16" s="298"/>
      <c r="B16" s="303" t="s">
        <v>123</v>
      </c>
      <c r="C16" s="303"/>
      <c r="D16" s="302">
        <v>9</v>
      </c>
      <c r="E16" s="302">
        <v>50000</v>
      </c>
      <c r="F16" s="141">
        <v>8</v>
      </c>
      <c r="G16" s="301">
        <v>44.412</v>
      </c>
    </row>
    <row r="17" spans="1:7" ht="16.5" customHeight="1">
      <c r="A17" s="298"/>
      <c r="B17" s="303" t="s">
        <v>124</v>
      </c>
      <c r="C17" s="303"/>
      <c r="D17" s="302">
        <v>14</v>
      </c>
      <c r="E17" s="302">
        <v>86400</v>
      </c>
      <c r="F17" s="141">
        <v>14</v>
      </c>
      <c r="G17" s="301">
        <v>46.56481481481482</v>
      </c>
    </row>
    <row r="18" spans="1:7" ht="16.5" customHeight="1">
      <c r="A18" s="298"/>
      <c r="B18" s="299" t="s">
        <v>125</v>
      </c>
      <c r="C18" s="299" t="s">
        <v>162</v>
      </c>
      <c r="D18" s="304">
        <v>58</v>
      </c>
      <c r="E18" s="304">
        <v>402501</v>
      </c>
      <c r="F18" s="141">
        <v>22</v>
      </c>
      <c r="G18" s="301">
        <v>26.58005818619084</v>
      </c>
    </row>
    <row r="19" spans="1:7" ht="16.5" customHeight="1">
      <c r="A19" s="298"/>
      <c r="B19" s="299"/>
      <c r="C19" s="303" t="s">
        <v>169</v>
      </c>
      <c r="D19" s="304">
        <v>5</v>
      </c>
      <c r="E19" s="304">
        <v>31500</v>
      </c>
      <c r="F19" s="141">
        <v>5</v>
      </c>
      <c r="G19" s="301">
        <v>101.52380952380953</v>
      </c>
    </row>
    <row r="20" spans="1:7" ht="16.5" customHeight="1">
      <c r="A20" s="298"/>
      <c r="B20" s="299"/>
      <c r="C20" s="303" t="s">
        <v>170</v>
      </c>
      <c r="D20" s="304">
        <v>27</v>
      </c>
      <c r="E20" s="304">
        <v>222031</v>
      </c>
      <c r="F20" s="141">
        <v>12</v>
      </c>
      <c r="G20" s="301">
        <v>28.707702978412925</v>
      </c>
    </row>
    <row r="21" spans="1:7" ht="16.5" customHeight="1">
      <c r="A21" s="298"/>
      <c r="B21" s="299"/>
      <c r="C21" s="303" t="s">
        <v>171</v>
      </c>
      <c r="D21" s="304">
        <v>26</v>
      </c>
      <c r="E21" s="304">
        <v>148970</v>
      </c>
      <c r="F21" s="141">
        <v>5</v>
      </c>
      <c r="G21" s="301">
        <v>7.561925219842921</v>
      </c>
    </row>
    <row r="22" spans="1:7" ht="16.5" customHeight="1">
      <c r="A22" s="298"/>
      <c r="B22" s="305" t="s">
        <v>126</v>
      </c>
      <c r="C22" s="306"/>
      <c r="D22" s="307">
        <v>22</v>
      </c>
      <c r="E22" s="307">
        <v>123300</v>
      </c>
      <c r="F22" s="141">
        <v>15</v>
      </c>
      <c r="G22" s="301">
        <v>44.9367396593674</v>
      </c>
    </row>
    <row r="23" spans="1:7" ht="16.5" customHeight="1">
      <c r="A23" s="298"/>
      <c r="B23" s="305" t="s">
        <v>127</v>
      </c>
      <c r="C23" s="306"/>
      <c r="D23" s="304">
        <v>24</v>
      </c>
      <c r="E23" s="304">
        <v>155800</v>
      </c>
      <c r="F23" s="141">
        <v>19</v>
      </c>
      <c r="G23" s="301">
        <v>48.534017971758665</v>
      </c>
    </row>
    <row r="24" spans="1:7" ht="16.5" customHeight="1">
      <c r="A24" s="298"/>
      <c r="B24" s="308" t="s">
        <v>128</v>
      </c>
      <c r="C24" s="309"/>
      <c r="D24" s="304">
        <v>19</v>
      </c>
      <c r="E24" s="304">
        <v>439920</v>
      </c>
      <c r="F24" s="141">
        <v>18</v>
      </c>
      <c r="G24" s="301">
        <v>44.314193489725405</v>
      </c>
    </row>
    <row r="25" spans="1:7" ht="16.5" customHeight="1">
      <c r="A25" s="310" t="s">
        <v>172</v>
      </c>
      <c r="B25" s="303" t="s">
        <v>130</v>
      </c>
      <c r="C25" s="303"/>
      <c r="D25" s="304">
        <v>16</v>
      </c>
      <c r="E25" s="304">
        <v>62800</v>
      </c>
      <c r="F25" s="141">
        <v>16</v>
      </c>
      <c r="G25" s="301">
        <v>53.64808917197452</v>
      </c>
    </row>
    <row r="26" spans="1:7" ht="16.5" customHeight="1">
      <c r="A26" s="311"/>
      <c r="B26" s="299" t="s">
        <v>131</v>
      </c>
      <c r="C26" s="299"/>
      <c r="D26" s="304">
        <v>18</v>
      </c>
      <c r="E26" s="304">
        <v>80000</v>
      </c>
      <c r="F26" s="141">
        <v>7</v>
      </c>
      <c r="G26" s="301">
        <v>32.8425</v>
      </c>
    </row>
    <row r="27" spans="1:7" ht="16.5" customHeight="1">
      <c r="A27" s="311"/>
      <c r="B27" s="299" t="s">
        <v>132</v>
      </c>
      <c r="C27" s="299"/>
      <c r="D27" s="304">
        <v>19</v>
      </c>
      <c r="E27" s="304">
        <v>66400</v>
      </c>
      <c r="F27" s="141">
        <v>10</v>
      </c>
      <c r="G27" s="301">
        <v>34.881024096385545</v>
      </c>
    </row>
    <row r="28" spans="1:7" ht="16.5" customHeight="1">
      <c r="A28" s="311"/>
      <c r="B28" s="303" t="s">
        <v>133</v>
      </c>
      <c r="C28" s="303"/>
      <c r="D28" s="304">
        <v>8</v>
      </c>
      <c r="E28" s="304">
        <v>25500</v>
      </c>
      <c r="F28" s="141">
        <v>8</v>
      </c>
      <c r="G28" s="301">
        <v>68.50588235294117</v>
      </c>
    </row>
    <row r="29" spans="1:7" ht="16.5" customHeight="1">
      <c r="A29" s="311"/>
      <c r="B29" s="299" t="s">
        <v>134</v>
      </c>
      <c r="C29" s="299"/>
      <c r="D29" s="304">
        <v>7</v>
      </c>
      <c r="E29" s="304">
        <v>26200</v>
      </c>
      <c r="F29" s="141">
        <v>7</v>
      </c>
      <c r="G29" s="301">
        <v>107.61832061068701</v>
      </c>
    </row>
    <row r="30" spans="1:7" ht="16.5" customHeight="1">
      <c r="A30" s="311"/>
      <c r="B30" s="299" t="s">
        <v>135</v>
      </c>
      <c r="C30" s="299"/>
      <c r="D30" s="304">
        <v>18</v>
      </c>
      <c r="E30" s="304">
        <v>93200</v>
      </c>
      <c r="F30" s="141">
        <v>17</v>
      </c>
      <c r="G30" s="301">
        <v>58.377682403433475</v>
      </c>
    </row>
    <row r="31" spans="1:7" ht="16.5" customHeight="1">
      <c r="A31" s="311"/>
      <c r="B31" s="299" t="s">
        <v>136</v>
      </c>
      <c r="C31" s="299"/>
      <c r="D31" s="304">
        <v>8</v>
      </c>
      <c r="E31" s="304">
        <v>22000</v>
      </c>
      <c r="F31" s="141">
        <v>5</v>
      </c>
      <c r="G31" s="301">
        <v>40.159090909090914</v>
      </c>
    </row>
    <row r="32" spans="1:7" ht="16.5" customHeight="1">
      <c r="A32" s="312"/>
      <c r="B32" s="299" t="s">
        <v>137</v>
      </c>
      <c r="C32" s="299"/>
      <c r="D32" s="304">
        <v>2</v>
      </c>
      <c r="E32" s="304">
        <v>10800</v>
      </c>
      <c r="F32" s="141">
        <v>2</v>
      </c>
      <c r="G32" s="301">
        <v>112.71296296296296</v>
      </c>
    </row>
    <row r="33" spans="1:7" ht="16.5" customHeight="1">
      <c r="A33" s="310" t="s">
        <v>173</v>
      </c>
      <c r="B33" s="299" t="s">
        <v>142</v>
      </c>
      <c r="C33" s="299"/>
      <c r="D33" s="304">
        <v>1</v>
      </c>
      <c r="E33" s="304">
        <v>1900</v>
      </c>
      <c r="F33" s="141">
        <v>0</v>
      </c>
      <c r="G33" s="301">
        <v>0</v>
      </c>
    </row>
    <row r="34" spans="1:7" ht="16.5" customHeight="1">
      <c r="A34" s="311"/>
      <c r="B34" s="299" t="s">
        <v>174</v>
      </c>
      <c r="C34" s="299"/>
      <c r="D34" s="304">
        <v>1</v>
      </c>
      <c r="E34" s="304">
        <v>4300</v>
      </c>
      <c r="F34" s="141">
        <v>0</v>
      </c>
      <c r="G34" s="301">
        <v>0</v>
      </c>
    </row>
    <row r="35" spans="1:7" ht="16.5" customHeight="1">
      <c r="A35" s="311"/>
      <c r="B35" s="303" t="s">
        <v>144</v>
      </c>
      <c r="C35" s="303"/>
      <c r="D35" s="304">
        <v>5</v>
      </c>
      <c r="E35" s="304">
        <v>9850</v>
      </c>
      <c r="F35" s="141">
        <v>4</v>
      </c>
      <c r="G35" s="301">
        <v>109.62436548223351</v>
      </c>
    </row>
    <row r="36" spans="1:7" ht="16.5" customHeight="1">
      <c r="A36" s="311"/>
      <c r="B36" s="299" t="s">
        <v>145</v>
      </c>
      <c r="C36" s="299"/>
      <c r="D36" s="304">
        <v>1</v>
      </c>
      <c r="E36" s="304">
        <v>3300</v>
      </c>
      <c r="F36" s="141">
        <v>1</v>
      </c>
      <c r="G36" s="301">
        <v>89.39393939393939</v>
      </c>
    </row>
    <row r="37" spans="1:7" ht="16.5" customHeight="1">
      <c r="A37" s="311"/>
      <c r="B37" s="299" t="s">
        <v>146</v>
      </c>
      <c r="C37" s="299"/>
      <c r="D37" s="304">
        <v>2</v>
      </c>
      <c r="E37" s="304">
        <v>3100</v>
      </c>
      <c r="F37" s="141">
        <v>2</v>
      </c>
      <c r="G37" s="301">
        <v>116.12903225806453</v>
      </c>
    </row>
    <row r="38" spans="1:7" ht="16.5" customHeight="1">
      <c r="A38" s="311"/>
      <c r="B38" s="299" t="s">
        <v>175</v>
      </c>
      <c r="C38" s="299"/>
      <c r="D38" s="304">
        <v>3</v>
      </c>
      <c r="E38" s="304">
        <v>14400</v>
      </c>
      <c r="F38" s="141">
        <v>3</v>
      </c>
      <c r="G38" s="301">
        <v>78.59722222222221</v>
      </c>
    </row>
    <row r="39" spans="1:7" ht="16.5" customHeight="1">
      <c r="A39" s="312"/>
      <c r="B39" s="303" t="s">
        <v>176</v>
      </c>
      <c r="C39" s="303"/>
      <c r="D39" s="304">
        <v>3</v>
      </c>
      <c r="E39" s="304">
        <v>4000</v>
      </c>
      <c r="F39" s="141">
        <v>2</v>
      </c>
      <c r="G39" s="301">
        <v>180.5</v>
      </c>
    </row>
    <row r="40" spans="1:7" s="291" customFormat="1" ht="18" customHeight="1">
      <c r="A40" s="313" t="s">
        <v>177</v>
      </c>
      <c r="B40" s="314" t="s">
        <v>178</v>
      </c>
      <c r="C40" s="314"/>
      <c r="D40" s="304">
        <v>12</v>
      </c>
      <c r="E40" s="304">
        <v>207000</v>
      </c>
      <c r="F40" s="141">
        <v>1</v>
      </c>
      <c r="G40" s="301">
        <v>0.9903381642512078</v>
      </c>
    </row>
    <row r="41" spans="1:7" s="292" customFormat="1" ht="18" customHeight="1">
      <c r="A41" s="315"/>
      <c r="B41" s="316" t="s">
        <v>150</v>
      </c>
      <c r="C41" s="316"/>
      <c r="D41" s="304">
        <v>4</v>
      </c>
      <c r="E41" s="304">
        <v>17544</v>
      </c>
      <c r="F41" s="141">
        <v>4</v>
      </c>
      <c r="G41" s="301">
        <v>123.23871409028729</v>
      </c>
    </row>
    <row r="42" ht="14.25">
      <c r="G42" s="317"/>
    </row>
    <row r="43" ht="14.25">
      <c r="G43" s="317"/>
    </row>
    <row r="44" ht="14.25">
      <c r="G44" s="317"/>
    </row>
    <row r="45" ht="14.25">
      <c r="G45" s="317"/>
    </row>
    <row r="46" ht="14.25">
      <c r="G46" s="317"/>
    </row>
    <row r="47" ht="14.25">
      <c r="G47" s="317"/>
    </row>
    <row r="48" ht="14.25">
      <c r="G48" s="317"/>
    </row>
    <row r="49" ht="14.25">
      <c r="G49" s="317"/>
    </row>
    <row r="50" ht="14.25">
      <c r="G50" s="317"/>
    </row>
    <row r="51" ht="14.25">
      <c r="G51" s="317"/>
    </row>
    <row r="52" ht="14.25">
      <c r="G52" s="317"/>
    </row>
  </sheetData>
  <sheetProtection/>
  <mergeCells count="36">
    <mergeCell ref="A1:G1"/>
    <mergeCell ref="A2:F2"/>
    <mergeCell ref="A3:C3"/>
    <mergeCell ref="A4:C4"/>
    <mergeCell ref="B5:C5"/>
    <mergeCell ref="B15:C15"/>
    <mergeCell ref="B16:C16"/>
    <mergeCell ref="B17:C17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5:A24"/>
    <mergeCell ref="A25:A32"/>
    <mergeCell ref="A33:A39"/>
    <mergeCell ref="A40:A41"/>
    <mergeCell ref="B6:B8"/>
    <mergeCell ref="B9:B11"/>
    <mergeCell ref="B12:B14"/>
    <mergeCell ref="B18:B21"/>
  </mergeCells>
  <printOptions/>
  <pageMargins left="0.75" right="0.26" top="0.32" bottom="0.25" header="0.27" footer="0.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54"/>
  <sheetViews>
    <sheetView workbookViewId="0" topLeftCell="A19">
      <selection activeCell="C17" sqref="C17"/>
    </sheetView>
  </sheetViews>
  <sheetFormatPr defaultColWidth="9.00390625" defaultRowHeight="14.25"/>
  <cols>
    <col min="1" max="1" width="14.375" style="267" customWidth="1"/>
    <col min="2" max="3" width="13.125" style="268" customWidth="1"/>
    <col min="4" max="4" width="9.00390625" style="268" customWidth="1"/>
    <col min="5" max="5" width="14.125" style="269" customWidth="1"/>
    <col min="6" max="6" width="9.00390625" style="268" customWidth="1"/>
    <col min="7" max="7" width="9.25390625" style="268" bestFit="1" customWidth="1"/>
    <col min="8" max="8" width="9.00390625" style="268" customWidth="1"/>
    <col min="9" max="9" width="11.125" style="268" bestFit="1" customWidth="1"/>
    <col min="10" max="16384" width="9.00390625" style="268" customWidth="1"/>
  </cols>
  <sheetData>
    <row r="1" spans="1:5" ht="20.25">
      <c r="A1" s="270" t="s">
        <v>179</v>
      </c>
      <c r="B1" s="270"/>
      <c r="C1" s="270"/>
      <c r="D1" s="270"/>
      <c r="E1" s="271"/>
    </row>
    <row r="2" spans="2:5" ht="14.25">
      <c r="B2" s="272" t="s">
        <v>180</v>
      </c>
      <c r="C2" s="272"/>
      <c r="D2" s="272"/>
      <c r="E2" s="273" t="s">
        <v>181</v>
      </c>
    </row>
    <row r="3" spans="1:5" ht="24">
      <c r="A3" s="274" t="s">
        <v>156</v>
      </c>
      <c r="B3" s="275" t="s">
        <v>182</v>
      </c>
      <c r="C3" s="275" t="s">
        <v>183</v>
      </c>
      <c r="D3" s="275" t="s">
        <v>184</v>
      </c>
      <c r="E3" s="276" t="s">
        <v>185</v>
      </c>
    </row>
    <row r="4" spans="1:5" s="266" customFormat="1" ht="14.25" customHeight="1">
      <c r="A4" s="277" t="s">
        <v>116</v>
      </c>
      <c r="B4" s="278">
        <v>225</v>
      </c>
      <c r="C4" s="278">
        <v>188</v>
      </c>
      <c r="D4" s="278">
        <v>2767405</v>
      </c>
      <c r="E4" s="279">
        <v>50.3</v>
      </c>
    </row>
    <row r="5" spans="1:5" s="266" customFormat="1" ht="14.25" customHeight="1">
      <c r="A5" s="280" t="s">
        <v>186</v>
      </c>
      <c r="B5" s="281">
        <v>3</v>
      </c>
      <c r="C5" s="281">
        <v>3</v>
      </c>
      <c r="D5" s="282">
        <v>140000</v>
      </c>
      <c r="E5" s="279">
        <v>106.820714285714</v>
      </c>
    </row>
    <row r="6" spans="1:5" s="266" customFormat="1" ht="14.25" customHeight="1">
      <c r="A6" s="280" t="s">
        <v>187</v>
      </c>
      <c r="B6" s="281">
        <v>6</v>
      </c>
      <c r="C6" s="281">
        <v>6</v>
      </c>
      <c r="D6" s="282">
        <v>107200</v>
      </c>
      <c r="E6" s="279">
        <v>76.0559701492537</v>
      </c>
    </row>
    <row r="7" spans="1:5" s="266" customFormat="1" ht="14.25" customHeight="1">
      <c r="A7" s="280" t="s">
        <v>188</v>
      </c>
      <c r="B7" s="281">
        <v>4</v>
      </c>
      <c r="C7" s="281">
        <v>4</v>
      </c>
      <c r="D7" s="282">
        <v>80500</v>
      </c>
      <c r="E7" s="279">
        <v>49.8459627329193</v>
      </c>
    </row>
    <row r="8" spans="1:5" s="266" customFormat="1" ht="14.25" customHeight="1">
      <c r="A8" s="280" t="s">
        <v>189</v>
      </c>
      <c r="B8" s="281">
        <v>5</v>
      </c>
      <c r="C8" s="281">
        <v>5</v>
      </c>
      <c r="D8" s="282">
        <v>72500</v>
      </c>
      <c r="E8" s="279">
        <v>55.7075862068966</v>
      </c>
    </row>
    <row r="9" spans="1:5" s="266" customFormat="1" ht="14.25" customHeight="1">
      <c r="A9" s="280" t="s">
        <v>190</v>
      </c>
      <c r="B9" s="281">
        <v>10</v>
      </c>
      <c r="C9" s="281">
        <v>9</v>
      </c>
      <c r="D9" s="282">
        <v>98700</v>
      </c>
      <c r="E9" s="279">
        <v>36.7629179331307</v>
      </c>
    </row>
    <row r="10" spans="1:5" s="266" customFormat="1" ht="14.25" customHeight="1">
      <c r="A10" s="280" t="s">
        <v>191</v>
      </c>
      <c r="B10" s="281">
        <v>8</v>
      </c>
      <c r="C10" s="281">
        <v>8</v>
      </c>
      <c r="D10" s="282">
        <v>58500</v>
      </c>
      <c r="E10" s="279">
        <v>49.9</v>
      </c>
    </row>
    <row r="11" spans="1:5" s="266" customFormat="1" ht="14.25" customHeight="1">
      <c r="A11" s="280" t="s">
        <v>192</v>
      </c>
      <c r="B11" s="281">
        <v>6</v>
      </c>
      <c r="C11" s="281">
        <v>6</v>
      </c>
      <c r="D11" s="282">
        <v>58900</v>
      </c>
      <c r="E11" s="279">
        <v>26.5331069609508</v>
      </c>
    </row>
    <row r="12" spans="1:5" s="266" customFormat="1" ht="14.25" customHeight="1">
      <c r="A12" s="280" t="s">
        <v>193</v>
      </c>
      <c r="B12" s="281">
        <v>10</v>
      </c>
      <c r="C12" s="281">
        <v>10</v>
      </c>
      <c r="D12" s="282">
        <v>152000</v>
      </c>
      <c r="E12" s="279">
        <v>102.005263157895</v>
      </c>
    </row>
    <row r="13" spans="1:5" s="266" customFormat="1" ht="14.25" customHeight="1">
      <c r="A13" s="280" t="s">
        <v>194</v>
      </c>
      <c r="B13" s="281">
        <v>12</v>
      </c>
      <c r="C13" s="281">
        <v>11</v>
      </c>
      <c r="D13" s="282">
        <v>216500</v>
      </c>
      <c r="E13" s="279">
        <v>42.5625866050808</v>
      </c>
    </row>
    <row r="14" spans="1:5" s="266" customFormat="1" ht="14.25" customHeight="1">
      <c r="A14" s="280" t="s">
        <v>195</v>
      </c>
      <c r="B14" s="281">
        <v>21</v>
      </c>
      <c r="C14" s="281">
        <v>13</v>
      </c>
      <c r="D14" s="282">
        <v>368000</v>
      </c>
      <c r="E14" s="279">
        <v>42.9157608695652</v>
      </c>
    </row>
    <row r="15" spans="1:5" s="266" customFormat="1" ht="14.25" customHeight="1">
      <c r="A15" s="280" t="s">
        <v>196</v>
      </c>
      <c r="B15" s="281">
        <v>8</v>
      </c>
      <c r="C15" s="281">
        <v>6</v>
      </c>
      <c r="D15" s="282">
        <v>222000</v>
      </c>
      <c r="E15" s="279">
        <v>22.4608108108108</v>
      </c>
    </row>
    <row r="16" spans="1:5" s="266" customFormat="1" ht="14.25" customHeight="1">
      <c r="A16" s="280" t="s">
        <v>197</v>
      </c>
      <c r="B16" s="281">
        <v>5</v>
      </c>
      <c r="C16" s="281">
        <v>5</v>
      </c>
      <c r="D16" s="282">
        <v>36000</v>
      </c>
      <c r="E16" s="279">
        <v>88.5083333333333</v>
      </c>
    </row>
    <row r="17" spans="1:10" s="266" customFormat="1" ht="14.25" customHeight="1">
      <c r="A17" s="280" t="s">
        <v>198</v>
      </c>
      <c r="B17" s="281">
        <v>10</v>
      </c>
      <c r="C17" s="281">
        <v>7</v>
      </c>
      <c r="D17" s="282">
        <v>44400</v>
      </c>
      <c r="E17" s="279">
        <v>51.8</v>
      </c>
      <c r="J17" s="266" t="s">
        <v>199</v>
      </c>
    </row>
    <row r="18" spans="1:5" s="266" customFormat="1" ht="14.25" customHeight="1">
      <c r="A18" s="280" t="s">
        <v>200</v>
      </c>
      <c r="B18" s="281">
        <v>5</v>
      </c>
      <c r="C18" s="281">
        <v>4</v>
      </c>
      <c r="D18" s="282">
        <v>50500</v>
      </c>
      <c r="E18" s="279">
        <v>19.4118811881188</v>
      </c>
    </row>
    <row r="19" spans="1:5" s="266" customFormat="1" ht="14.25" customHeight="1">
      <c r="A19" s="280" t="s">
        <v>201</v>
      </c>
      <c r="B19" s="281">
        <v>10</v>
      </c>
      <c r="C19" s="281">
        <v>9</v>
      </c>
      <c r="D19" s="282">
        <v>43000</v>
      </c>
      <c r="E19" s="279">
        <v>44.0558139534884</v>
      </c>
    </row>
    <row r="20" spans="1:5" s="266" customFormat="1" ht="14.25" customHeight="1">
      <c r="A20" s="280" t="s">
        <v>202</v>
      </c>
      <c r="B20" s="281">
        <v>4</v>
      </c>
      <c r="C20" s="281">
        <v>4</v>
      </c>
      <c r="D20" s="282">
        <v>40800</v>
      </c>
      <c r="E20" s="279">
        <v>87.406862745098</v>
      </c>
    </row>
    <row r="21" spans="1:5" s="266" customFormat="1" ht="14.25" customHeight="1">
      <c r="A21" s="280" t="s">
        <v>203</v>
      </c>
      <c r="B21" s="283">
        <v>7</v>
      </c>
      <c r="C21" s="281">
        <v>7</v>
      </c>
      <c r="D21" s="282">
        <v>37800</v>
      </c>
      <c r="E21" s="279">
        <v>57.3359788359788</v>
      </c>
    </row>
    <row r="22" spans="1:5" s="266" customFormat="1" ht="14.25" customHeight="1">
      <c r="A22" s="280" t="s">
        <v>204</v>
      </c>
      <c r="B22" s="283">
        <v>9</v>
      </c>
      <c r="C22" s="281">
        <v>7</v>
      </c>
      <c r="D22" s="282">
        <v>89700</v>
      </c>
      <c r="E22" s="279">
        <v>42.3132664437012</v>
      </c>
    </row>
    <row r="23" spans="1:5" s="266" customFormat="1" ht="14.25" customHeight="1">
      <c r="A23" s="280" t="s">
        <v>205</v>
      </c>
      <c r="B23" s="283">
        <v>2</v>
      </c>
      <c r="C23" s="281">
        <v>2</v>
      </c>
      <c r="D23" s="282">
        <v>5000</v>
      </c>
      <c r="E23" s="279">
        <v>123</v>
      </c>
    </row>
    <row r="24" spans="1:5" s="266" customFormat="1" ht="14.25" customHeight="1">
      <c r="A24" s="280" t="s">
        <v>206</v>
      </c>
      <c r="B24" s="283">
        <v>6</v>
      </c>
      <c r="C24" s="281">
        <v>6</v>
      </c>
      <c r="D24" s="282">
        <v>28600</v>
      </c>
      <c r="E24" s="279">
        <v>89.3181818181818</v>
      </c>
    </row>
    <row r="25" spans="1:5" s="266" customFormat="1" ht="14.25" customHeight="1">
      <c r="A25" s="280" t="s">
        <v>207</v>
      </c>
      <c r="B25" s="283">
        <v>4</v>
      </c>
      <c r="C25" s="281">
        <v>4</v>
      </c>
      <c r="D25" s="282">
        <v>14600</v>
      </c>
      <c r="E25" s="279">
        <v>33.5</v>
      </c>
    </row>
    <row r="26" spans="1:5" s="266" customFormat="1" ht="14.25" customHeight="1">
      <c r="A26" s="280" t="s">
        <v>208</v>
      </c>
      <c r="B26" s="283">
        <v>5</v>
      </c>
      <c r="C26" s="281">
        <v>4</v>
      </c>
      <c r="D26" s="282">
        <v>15300</v>
      </c>
      <c r="E26" s="279">
        <v>97.2483660130719</v>
      </c>
    </row>
    <row r="27" spans="1:5" s="266" customFormat="1" ht="14.25" customHeight="1">
      <c r="A27" s="280" t="s">
        <v>209</v>
      </c>
      <c r="B27" s="283">
        <v>4</v>
      </c>
      <c r="C27" s="281">
        <v>2</v>
      </c>
      <c r="D27" s="282">
        <v>19000</v>
      </c>
      <c r="E27" s="279">
        <v>96.9473684210526</v>
      </c>
    </row>
    <row r="28" spans="1:5" s="266" customFormat="1" ht="14.25" customHeight="1">
      <c r="A28" s="280" t="s">
        <v>210</v>
      </c>
      <c r="B28" s="283">
        <v>5</v>
      </c>
      <c r="C28" s="281">
        <v>5</v>
      </c>
      <c r="D28" s="282">
        <v>18000</v>
      </c>
      <c r="E28" s="279">
        <v>79.5277777777778</v>
      </c>
    </row>
    <row r="29" spans="1:5" s="266" customFormat="1" ht="14.25" customHeight="1">
      <c r="A29" s="280" t="s">
        <v>211</v>
      </c>
      <c r="B29" s="283">
        <v>5</v>
      </c>
      <c r="C29" s="281">
        <v>5</v>
      </c>
      <c r="D29" s="282">
        <v>17000</v>
      </c>
      <c r="E29" s="279">
        <v>103.111764705882</v>
      </c>
    </row>
    <row r="30" spans="1:5" s="266" customFormat="1" ht="14.25" customHeight="1">
      <c r="A30" s="280" t="s">
        <v>212</v>
      </c>
      <c r="B30" s="283">
        <v>4</v>
      </c>
      <c r="C30" s="281">
        <v>3</v>
      </c>
      <c r="D30" s="282">
        <v>17500</v>
      </c>
      <c r="E30" s="279">
        <v>42.2628571428571</v>
      </c>
    </row>
    <row r="31" spans="1:5" s="266" customFormat="1" ht="14.25" customHeight="1">
      <c r="A31" s="280" t="s">
        <v>213</v>
      </c>
      <c r="B31" s="284">
        <v>1</v>
      </c>
      <c r="C31" s="281">
        <v>1</v>
      </c>
      <c r="D31" s="285">
        <v>2000</v>
      </c>
      <c r="E31" s="279">
        <v>104.85</v>
      </c>
    </row>
    <row r="32" spans="1:5" s="266" customFormat="1" ht="14.25" customHeight="1">
      <c r="A32" s="280" t="s">
        <v>214</v>
      </c>
      <c r="B32" s="283">
        <v>2</v>
      </c>
      <c r="C32" s="281">
        <v>2</v>
      </c>
      <c r="D32" s="282">
        <v>18000</v>
      </c>
      <c r="E32" s="279">
        <v>84.0555555555556</v>
      </c>
    </row>
    <row r="33" spans="1:5" s="266" customFormat="1" ht="14.25" customHeight="1">
      <c r="A33" s="280" t="s">
        <v>215</v>
      </c>
      <c r="B33" s="261">
        <v>1</v>
      </c>
      <c r="C33" s="281">
        <v>1</v>
      </c>
      <c r="D33" s="283">
        <v>2500</v>
      </c>
      <c r="E33" s="279">
        <v>103.04</v>
      </c>
    </row>
    <row r="34" spans="1:5" s="266" customFormat="1" ht="14.25" customHeight="1">
      <c r="A34" s="280" t="s">
        <v>216</v>
      </c>
      <c r="B34" s="261">
        <v>1</v>
      </c>
      <c r="C34" s="281">
        <v>1</v>
      </c>
      <c r="D34" s="283">
        <v>6000</v>
      </c>
      <c r="E34" s="279">
        <v>86.2666666666667</v>
      </c>
    </row>
    <row r="35" spans="1:5" s="266" customFormat="1" ht="14.25" customHeight="1">
      <c r="A35" s="280" t="s">
        <v>217</v>
      </c>
      <c r="B35" s="261">
        <v>5</v>
      </c>
      <c r="C35" s="281">
        <v>4</v>
      </c>
      <c r="D35" s="283">
        <v>27200</v>
      </c>
      <c r="E35" s="279">
        <v>76.2867647058823</v>
      </c>
    </row>
    <row r="36" spans="1:5" s="266" customFormat="1" ht="14.25" customHeight="1">
      <c r="A36" s="280" t="s">
        <v>218</v>
      </c>
      <c r="B36" s="261">
        <v>1</v>
      </c>
      <c r="C36" s="281">
        <v>0</v>
      </c>
      <c r="D36" s="283">
        <v>50000</v>
      </c>
      <c r="E36" s="279">
        <v>0</v>
      </c>
    </row>
    <row r="37" spans="1:5" s="266" customFormat="1" ht="14.25" customHeight="1">
      <c r="A37" s="280" t="s">
        <v>219</v>
      </c>
      <c r="B37" s="261">
        <v>8</v>
      </c>
      <c r="C37" s="281">
        <v>6</v>
      </c>
      <c r="D37" s="283">
        <v>43705</v>
      </c>
      <c r="E37" s="279">
        <v>68.2118750715021</v>
      </c>
    </row>
    <row r="38" spans="1:5" s="266" customFormat="1" ht="14.25" customHeight="1">
      <c r="A38" s="280" t="s">
        <v>220</v>
      </c>
      <c r="B38" s="261">
        <v>1</v>
      </c>
      <c r="C38" s="281">
        <v>1</v>
      </c>
      <c r="D38" s="283">
        <v>3000</v>
      </c>
      <c r="E38" s="279">
        <v>20</v>
      </c>
    </row>
    <row r="39" spans="1:5" s="266" customFormat="1" ht="14.25" customHeight="1">
      <c r="A39" s="280" t="s">
        <v>221</v>
      </c>
      <c r="B39" s="261">
        <v>1</v>
      </c>
      <c r="C39" s="281">
        <v>1</v>
      </c>
      <c r="D39" s="283">
        <v>20000</v>
      </c>
      <c r="E39" s="279">
        <v>71.075</v>
      </c>
    </row>
    <row r="40" spans="1:5" s="266" customFormat="1" ht="14.25" customHeight="1">
      <c r="A40" s="280" t="s">
        <v>222</v>
      </c>
      <c r="B40" s="261">
        <v>2</v>
      </c>
      <c r="C40" s="281">
        <v>1</v>
      </c>
      <c r="D40" s="283">
        <v>33000</v>
      </c>
      <c r="E40" s="279">
        <v>29.8484848484848</v>
      </c>
    </row>
    <row r="41" spans="1:5" s="266" customFormat="1" ht="14.25" customHeight="1">
      <c r="A41" s="280" t="s">
        <v>223</v>
      </c>
      <c r="B41" s="261">
        <v>1</v>
      </c>
      <c r="C41" s="281">
        <v>1</v>
      </c>
      <c r="D41" s="283">
        <v>7000</v>
      </c>
      <c r="E41" s="279">
        <v>46.6142857142857</v>
      </c>
    </row>
    <row r="42" spans="1:5" s="266" customFormat="1" ht="14.25" customHeight="1">
      <c r="A42" s="280" t="s">
        <v>224</v>
      </c>
      <c r="B42" s="261">
        <v>1</v>
      </c>
      <c r="C42" s="281">
        <v>1</v>
      </c>
      <c r="D42" s="283">
        <v>7500</v>
      </c>
      <c r="E42" s="279">
        <v>40.12</v>
      </c>
    </row>
    <row r="43" spans="1:5" s="266" customFormat="1" ht="14.25" customHeight="1">
      <c r="A43" s="280" t="s">
        <v>225</v>
      </c>
      <c r="B43" s="261">
        <v>1</v>
      </c>
      <c r="C43" s="281">
        <v>0</v>
      </c>
      <c r="D43" s="283">
        <v>30000</v>
      </c>
      <c r="E43" s="279">
        <v>0</v>
      </c>
    </row>
    <row r="44" spans="1:5" s="266" customFormat="1" ht="14.25" customHeight="1">
      <c r="A44" s="280" t="s">
        <v>226</v>
      </c>
      <c r="B44" s="261">
        <v>1</v>
      </c>
      <c r="C44" s="281">
        <v>1</v>
      </c>
      <c r="D44" s="283">
        <v>1000</v>
      </c>
      <c r="E44" s="279">
        <v>41.5</v>
      </c>
    </row>
    <row r="45" spans="1:5" s="266" customFormat="1" ht="14.25" customHeight="1">
      <c r="A45" s="280" t="s">
        <v>227</v>
      </c>
      <c r="B45" s="261">
        <v>1</v>
      </c>
      <c r="C45" s="281">
        <v>0</v>
      </c>
      <c r="D45" s="283">
        <v>3000</v>
      </c>
      <c r="E45" s="279">
        <v>0</v>
      </c>
    </row>
    <row r="46" spans="1:5" s="266" customFormat="1" ht="14.25" customHeight="1">
      <c r="A46" s="280" t="s">
        <v>228</v>
      </c>
      <c r="B46" s="261">
        <v>2</v>
      </c>
      <c r="C46" s="281">
        <v>2</v>
      </c>
      <c r="D46" s="283">
        <v>13000</v>
      </c>
      <c r="E46" s="279">
        <v>55.7384615384615</v>
      </c>
    </row>
    <row r="47" spans="1:5" s="266" customFormat="1" ht="14.25" customHeight="1">
      <c r="A47" s="280" t="s">
        <v>229</v>
      </c>
      <c r="B47" s="261">
        <v>1</v>
      </c>
      <c r="C47" s="281">
        <v>0</v>
      </c>
      <c r="D47" s="283">
        <v>21000</v>
      </c>
      <c r="E47" s="279">
        <v>0</v>
      </c>
    </row>
    <row r="48" spans="1:5" s="266" customFormat="1" ht="14.25" customHeight="1">
      <c r="A48" s="280" t="s">
        <v>230</v>
      </c>
      <c r="B48" s="261">
        <v>3</v>
      </c>
      <c r="C48" s="281">
        <v>2</v>
      </c>
      <c r="D48" s="283">
        <v>70000</v>
      </c>
      <c r="E48" s="279">
        <v>62.18</v>
      </c>
    </row>
    <row r="49" spans="1:5" s="266" customFormat="1" ht="14.25" customHeight="1">
      <c r="A49" s="280" t="s">
        <v>231</v>
      </c>
      <c r="B49" s="261">
        <v>3</v>
      </c>
      <c r="C49" s="281">
        <v>3</v>
      </c>
      <c r="D49" s="283">
        <v>28500</v>
      </c>
      <c r="E49" s="279">
        <v>136.361403508772</v>
      </c>
    </row>
    <row r="50" spans="1:5" s="266" customFormat="1" ht="14.25" customHeight="1">
      <c r="A50" s="280" t="s">
        <v>232</v>
      </c>
      <c r="B50" s="261">
        <v>2</v>
      </c>
      <c r="C50" s="281">
        <v>2</v>
      </c>
      <c r="D50" s="283">
        <v>25000</v>
      </c>
      <c r="E50" s="279">
        <v>85.068</v>
      </c>
    </row>
    <row r="51" spans="1:5" s="266" customFormat="1" ht="14.25" customHeight="1">
      <c r="A51" s="280" t="s">
        <v>233</v>
      </c>
      <c r="B51" s="261">
        <v>4</v>
      </c>
      <c r="C51" s="281">
        <v>1</v>
      </c>
      <c r="D51" s="283">
        <v>89000</v>
      </c>
      <c r="E51" s="279">
        <v>22.9101123595506</v>
      </c>
    </row>
    <row r="52" spans="1:5" s="266" customFormat="1" ht="14.25" customHeight="1">
      <c r="A52" s="286" t="s">
        <v>234</v>
      </c>
      <c r="B52" s="261">
        <v>1</v>
      </c>
      <c r="C52" s="281">
        <v>1</v>
      </c>
      <c r="D52" s="283">
        <v>15000</v>
      </c>
      <c r="E52" s="279">
        <v>40.3266666666667</v>
      </c>
    </row>
    <row r="53" spans="1:5" s="266" customFormat="1" ht="14.25" customHeight="1">
      <c r="A53" s="280" t="s">
        <v>235</v>
      </c>
      <c r="B53" s="261">
        <v>2</v>
      </c>
      <c r="C53" s="287">
        <v>2</v>
      </c>
      <c r="D53" s="283">
        <v>190000</v>
      </c>
      <c r="E53" s="279">
        <v>5.32368421052632</v>
      </c>
    </row>
    <row r="54" spans="1:5" ht="14.25">
      <c r="A54" s="280" t="s">
        <v>236</v>
      </c>
      <c r="B54" s="288">
        <v>1</v>
      </c>
      <c r="C54" s="281">
        <v>0</v>
      </c>
      <c r="D54" s="289">
        <v>10000</v>
      </c>
      <c r="E54" s="279">
        <v>28.61</v>
      </c>
    </row>
  </sheetData>
  <sheetProtection/>
  <mergeCells count="2">
    <mergeCell ref="A1:E1"/>
    <mergeCell ref="B2:D2"/>
  </mergeCells>
  <printOptions/>
  <pageMargins left="0.7" right="0.7" top="0.2" bottom="0.19" header="0.22" footer="0.19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F37"/>
  <sheetViews>
    <sheetView workbookViewId="0" topLeftCell="A10">
      <selection activeCell="K15" sqref="K15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12.50390625" style="233" customWidth="1"/>
    <col min="4" max="4" width="15.00390625" style="233" customWidth="1"/>
    <col min="5" max="5" width="14.375" style="256" customWidth="1"/>
    <col min="6" max="6" width="11.375" style="233" customWidth="1"/>
  </cols>
  <sheetData>
    <row r="1" spans="1:6" ht="30.75" customHeight="1">
      <c r="A1" s="234" t="s">
        <v>237</v>
      </c>
      <c r="B1" s="234"/>
      <c r="C1" s="234"/>
      <c r="D1" s="234"/>
      <c r="E1" s="257"/>
      <c r="F1" s="234"/>
    </row>
    <row r="2" spans="3:6" ht="14.25">
      <c r="C2" s="235" t="s">
        <v>238</v>
      </c>
      <c r="D2" s="235"/>
      <c r="E2" s="258" t="s">
        <v>181</v>
      </c>
      <c r="F2" s="236"/>
    </row>
    <row r="3" spans="1:6" s="230" customFormat="1" ht="31.5" customHeight="1">
      <c r="A3" s="169" t="s">
        <v>110</v>
      </c>
      <c r="B3" s="170"/>
      <c r="C3" s="170" t="s">
        <v>239</v>
      </c>
      <c r="D3" s="170" t="s">
        <v>240</v>
      </c>
      <c r="E3" s="166" t="s">
        <v>241</v>
      </c>
      <c r="F3" s="259" t="s">
        <v>242</v>
      </c>
    </row>
    <row r="4" spans="1:6" s="231" customFormat="1" ht="24" customHeight="1">
      <c r="A4" s="238" t="s">
        <v>116</v>
      </c>
      <c r="B4" s="239"/>
      <c r="C4" s="260">
        <v>784</v>
      </c>
      <c r="D4" s="261"/>
      <c r="E4" s="262">
        <v>21809456</v>
      </c>
      <c r="F4" s="263"/>
    </row>
    <row r="5" spans="1:6" ht="18" customHeight="1">
      <c r="A5" s="243" t="s">
        <v>117</v>
      </c>
      <c r="B5" s="127" t="s">
        <v>118</v>
      </c>
      <c r="C5" s="264">
        <v>32</v>
      </c>
      <c r="D5" s="261">
        <v>1300000</v>
      </c>
      <c r="E5" s="262">
        <v>1273179.5471</v>
      </c>
      <c r="F5" s="265">
        <v>97.93688823846155</v>
      </c>
    </row>
    <row r="6" spans="1:6" ht="18" customHeight="1">
      <c r="A6" s="243"/>
      <c r="B6" s="127" t="s">
        <v>119</v>
      </c>
      <c r="C6" s="264">
        <v>26</v>
      </c>
      <c r="D6" s="261">
        <v>1000000</v>
      </c>
      <c r="E6" s="262">
        <v>707771.6730000001</v>
      </c>
      <c r="F6" s="265">
        <v>70.77716730000002</v>
      </c>
    </row>
    <row r="7" spans="1:6" ht="18" customHeight="1">
      <c r="A7" s="243"/>
      <c r="B7" s="127" t="s">
        <v>120</v>
      </c>
      <c r="C7" s="264">
        <v>32</v>
      </c>
      <c r="D7" s="261">
        <v>2480000</v>
      </c>
      <c r="E7" s="262">
        <v>2315473.96079712</v>
      </c>
      <c r="F7" s="265">
        <v>93.36588551601291</v>
      </c>
    </row>
    <row r="8" spans="1:6" ht="18" customHeight="1">
      <c r="A8" s="243"/>
      <c r="B8" s="127" t="s">
        <v>121</v>
      </c>
      <c r="C8" s="264">
        <v>46</v>
      </c>
      <c r="D8" s="261">
        <v>1950000</v>
      </c>
      <c r="E8" s="262">
        <v>1845108.38979712</v>
      </c>
      <c r="F8" s="265">
        <v>94.62094306651898</v>
      </c>
    </row>
    <row r="9" spans="1:6" ht="18" customHeight="1">
      <c r="A9" s="243"/>
      <c r="B9" s="127" t="s">
        <v>122</v>
      </c>
      <c r="C9" s="264">
        <v>34</v>
      </c>
      <c r="D9" s="261">
        <v>2060000</v>
      </c>
      <c r="E9" s="262">
        <v>2048789.8947971198</v>
      </c>
      <c r="F9" s="265">
        <v>99.45582013578252</v>
      </c>
    </row>
    <row r="10" spans="1:6" ht="18" customHeight="1">
      <c r="A10" s="243"/>
      <c r="B10" s="127" t="s">
        <v>123</v>
      </c>
      <c r="C10" s="264">
        <v>23</v>
      </c>
      <c r="D10" s="261">
        <v>1108000</v>
      </c>
      <c r="E10" s="262">
        <v>1076756.552</v>
      </c>
      <c r="F10" s="265">
        <v>97.1801942238267</v>
      </c>
    </row>
    <row r="11" spans="1:6" ht="18" customHeight="1">
      <c r="A11" s="243"/>
      <c r="B11" s="127" t="s">
        <v>124</v>
      </c>
      <c r="C11" s="264">
        <v>33</v>
      </c>
      <c r="D11" s="261">
        <v>1120000</v>
      </c>
      <c r="E11" s="262">
        <v>1009000.15</v>
      </c>
      <c r="F11" s="265">
        <v>90.08929910714286</v>
      </c>
    </row>
    <row r="12" spans="1:6" ht="18" customHeight="1">
      <c r="A12" s="243"/>
      <c r="B12" s="127" t="s">
        <v>125</v>
      </c>
      <c r="C12" s="264">
        <v>51</v>
      </c>
      <c r="D12" s="261">
        <v>1045000</v>
      </c>
      <c r="E12" s="262">
        <v>974827.498</v>
      </c>
      <c r="F12" s="265">
        <v>93.28492803827751</v>
      </c>
    </row>
    <row r="13" spans="1:6" ht="18" customHeight="1">
      <c r="A13" s="243"/>
      <c r="B13" s="127" t="s">
        <v>126</v>
      </c>
      <c r="C13" s="264">
        <v>107</v>
      </c>
      <c r="D13" s="261">
        <v>2250000</v>
      </c>
      <c r="E13" s="262">
        <v>2072300.4219999998</v>
      </c>
      <c r="F13" s="265">
        <v>92.10224097777777</v>
      </c>
    </row>
    <row r="14" spans="1:6" ht="18" customHeight="1">
      <c r="A14" s="243"/>
      <c r="B14" s="127" t="s">
        <v>127</v>
      </c>
      <c r="C14" s="264">
        <v>140</v>
      </c>
      <c r="D14" s="261">
        <v>2650000</v>
      </c>
      <c r="E14" s="262">
        <v>2458003.866</v>
      </c>
      <c r="F14" s="265">
        <v>92.75486286792453</v>
      </c>
    </row>
    <row r="15" spans="1:6" ht="18" customHeight="1">
      <c r="A15" s="243"/>
      <c r="B15" s="127" t="s">
        <v>128</v>
      </c>
      <c r="C15" s="264">
        <v>112</v>
      </c>
      <c r="D15" s="261">
        <v>1550000</v>
      </c>
      <c r="E15" s="262">
        <v>1542813.701</v>
      </c>
      <c r="F15" s="265">
        <v>99.53636780645161</v>
      </c>
    </row>
    <row r="16" spans="1:6" ht="18" customHeight="1">
      <c r="A16" s="247" t="s">
        <v>129</v>
      </c>
      <c r="B16" s="127" t="s">
        <v>130</v>
      </c>
      <c r="C16" s="260">
        <v>22</v>
      </c>
      <c r="D16" s="261">
        <v>820000</v>
      </c>
      <c r="E16" s="262">
        <v>760990.26</v>
      </c>
      <c r="F16" s="265">
        <v>92.80369024390244</v>
      </c>
    </row>
    <row r="17" spans="1:6" ht="18" customHeight="1">
      <c r="A17" s="249"/>
      <c r="B17" s="127" t="s">
        <v>131</v>
      </c>
      <c r="C17" s="264">
        <v>23</v>
      </c>
      <c r="D17" s="261">
        <v>882000</v>
      </c>
      <c r="E17" s="262">
        <v>833482.9</v>
      </c>
      <c r="F17" s="265">
        <v>94.49919501133786</v>
      </c>
    </row>
    <row r="18" spans="1:6" ht="18" customHeight="1">
      <c r="A18" s="249"/>
      <c r="B18" s="127" t="s">
        <v>132</v>
      </c>
      <c r="C18" s="264">
        <v>17</v>
      </c>
      <c r="D18" s="261">
        <v>920000</v>
      </c>
      <c r="E18" s="262">
        <v>860085.5</v>
      </c>
      <c r="F18" s="265">
        <v>93.48755434782609</v>
      </c>
    </row>
    <row r="19" spans="1:6" ht="18" customHeight="1">
      <c r="A19" s="249"/>
      <c r="B19" s="127" t="s">
        <v>133</v>
      </c>
      <c r="C19" s="264">
        <v>7</v>
      </c>
      <c r="D19" s="261">
        <v>212000</v>
      </c>
      <c r="E19" s="262">
        <v>200736.97</v>
      </c>
      <c r="F19" s="265">
        <v>94.68725</v>
      </c>
    </row>
    <row r="20" spans="1:6" ht="18" customHeight="1">
      <c r="A20" s="249"/>
      <c r="B20" s="127" t="s">
        <v>134</v>
      </c>
      <c r="C20" s="264">
        <v>9</v>
      </c>
      <c r="D20" s="261">
        <v>210000</v>
      </c>
      <c r="E20" s="262">
        <v>220922.6</v>
      </c>
      <c r="F20" s="265">
        <v>105.2012380952381</v>
      </c>
    </row>
    <row r="21" spans="1:6" ht="18" customHeight="1">
      <c r="A21" s="249"/>
      <c r="B21" s="127" t="s">
        <v>135</v>
      </c>
      <c r="C21" s="264">
        <v>37</v>
      </c>
      <c r="D21" s="261">
        <v>940000</v>
      </c>
      <c r="E21" s="262">
        <v>899827.4</v>
      </c>
      <c r="F21" s="265">
        <v>95.72631914893617</v>
      </c>
    </row>
    <row r="22" spans="1:6" ht="18" customHeight="1">
      <c r="A22" s="249"/>
      <c r="B22" s="127" t="s">
        <v>136</v>
      </c>
      <c r="C22" s="264">
        <v>16</v>
      </c>
      <c r="D22" s="261">
        <v>115000</v>
      </c>
      <c r="E22" s="262">
        <v>104745.896</v>
      </c>
      <c r="F22" s="265">
        <v>91.08338782608695</v>
      </c>
    </row>
    <row r="23" spans="1:6" ht="18" customHeight="1">
      <c r="A23" s="250"/>
      <c r="B23" s="127" t="s">
        <v>137</v>
      </c>
      <c r="C23" s="264">
        <v>2</v>
      </c>
      <c r="D23" s="261">
        <v>356000</v>
      </c>
      <c r="E23" s="262">
        <v>331193.1369</v>
      </c>
      <c r="F23" s="265">
        <v>93.03178002808988</v>
      </c>
    </row>
    <row r="24" spans="1:6" ht="24" customHeight="1">
      <c r="A24" s="151" t="s">
        <v>138</v>
      </c>
      <c r="B24" s="135" t="s">
        <v>139</v>
      </c>
      <c r="C24" s="262">
        <f>(C5+C7+C8+C9)*0.85</f>
        <v>122.39999999999999</v>
      </c>
      <c r="D24" s="261">
        <f>(D5+D7+D8+D9)*0.85</f>
        <v>6621500</v>
      </c>
      <c r="E24" s="262">
        <f>(E5+E7+E8+E9)*0.85</f>
        <v>6360169.023617656</v>
      </c>
      <c r="F24" s="265">
        <f>E24/D24*100</f>
        <v>96.05329643762978</v>
      </c>
    </row>
    <row r="25" spans="1:6" ht="27.75" customHeight="1">
      <c r="A25" s="151"/>
      <c r="B25" s="135" t="s">
        <v>140</v>
      </c>
      <c r="C25" s="264">
        <f>C10+C11+C17+C18+C19+C20+C21+C29+C30+C32+C33</f>
        <v>163</v>
      </c>
      <c r="D25" s="261">
        <f>D10+D11+D17+D18+D19+D20+D21+D29+D30+D32+D33</f>
        <v>5674000</v>
      </c>
      <c r="E25" s="262">
        <f>E10+E11+E17+E18+E19+E20+E21+E29+E30+E32+E33</f>
        <v>5371362.322</v>
      </c>
      <c r="F25" s="265">
        <f>E25/D25*100</f>
        <v>94.66623761015155</v>
      </c>
    </row>
    <row r="26" spans="1:6" ht="18" customHeight="1">
      <c r="A26" s="153" t="s">
        <v>141</v>
      </c>
      <c r="B26" s="127" t="s">
        <v>142</v>
      </c>
      <c r="C26" s="264">
        <v>1</v>
      </c>
      <c r="D26" s="261">
        <v>0</v>
      </c>
      <c r="E26" s="262">
        <v>2895.191</v>
      </c>
      <c r="F26" s="265" t="s">
        <v>15</v>
      </c>
    </row>
    <row r="27" spans="1:6" ht="18" customHeight="1">
      <c r="A27" s="153"/>
      <c r="B27" s="127" t="s">
        <v>143</v>
      </c>
      <c r="C27" s="264">
        <v>0</v>
      </c>
      <c r="D27" s="261">
        <v>0</v>
      </c>
      <c r="E27" s="262">
        <v>0</v>
      </c>
      <c r="F27" s="265">
        <v>0</v>
      </c>
    </row>
    <row r="28" spans="1:6" ht="18" customHeight="1">
      <c r="A28" s="153"/>
      <c r="B28" s="127" t="s">
        <v>144</v>
      </c>
      <c r="C28" s="260">
        <v>0</v>
      </c>
      <c r="D28" s="261">
        <v>0</v>
      </c>
      <c r="E28" s="262">
        <v>0</v>
      </c>
      <c r="F28" s="265">
        <v>0</v>
      </c>
    </row>
    <row r="29" spans="1:6" ht="18" customHeight="1">
      <c r="A29" s="153"/>
      <c r="B29" s="127" t="s">
        <v>145</v>
      </c>
      <c r="C29" s="264">
        <v>3</v>
      </c>
      <c r="D29" s="261">
        <v>119000</v>
      </c>
      <c r="E29" s="262">
        <v>117302.8</v>
      </c>
      <c r="F29" s="265">
        <v>98.57378151260504</v>
      </c>
    </row>
    <row r="30" spans="1:6" ht="18" customHeight="1">
      <c r="A30" s="153"/>
      <c r="B30" s="127" t="s">
        <v>146</v>
      </c>
      <c r="C30" s="264">
        <v>4</v>
      </c>
      <c r="D30" s="261">
        <v>48000</v>
      </c>
      <c r="E30" s="262">
        <v>44363</v>
      </c>
      <c r="F30" s="265">
        <v>92.42291666666667</v>
      </c>
    </row>
    <row r="31" spans="1:6" ht="18" customHeight="1">
      <c r="A31" s="153"/>
      <c r="B31" s="127" t="s">
        <v>147</v>
      </c>
      <c r="C31" s="264">
        <v>0</v>
      </c>
      <c r="D31" s="261">
        <v>0</v>
      </c>
      <c r="E31" s="262">
        <v>0</v>
      </c>
      <c r="F31" s="265">
        <v>0</v>
      </c>
    </row>
    <row r="32" spans="1:6" ht="18" customHeight="1">
      <c r="A32" s="153"/>
      <c r="B32" s="127" t="s">
        <v>148</v>
      </c>
      <c r="C32" s="264">
        <v>2</v>
      </c>
      <c r="D32" s="261">
        <v>30000</v>
      </c>
      <c r="E32" s="262">
        <v>30924.6</v>
      </c>
      <c r="F32" s="265">
        <v>103.08199999999998</v>
      </c>
    </row>
    <row r="33" spans="1:6" ht="18" customHeight="1">
      <c r="A33" s="243" t="s">
        <v>149</v>
      </c>
      <c r="B33" s="127" t="s">
        <v>150</v>
      </c>
      <c r="C33" s="264">
        <v>5</v>
      </c>
      <c r="D33" s="261">
        <v>85000</v>
      </c>
      <c r="E33" s="262">
        <v>77959.85</v>
      </c>
      <c r="F33" s="265">
        <v>91.7174705882353</v>
      </c>
    </row>
    <row r="36" ht="14.25">
      <c r="F36"/>
    </row>
    <row r="37" ht="14.25">
      <c r="F37"/>
    </row>
  </sheetData>
  <sheetProtection/>
  <mergeCells count="9">
    <mergeCell ref="A1:F1"/>
    <mergeCell ref="C2:D2"/>
    <mergeCell ref="E2:F2"/>
    <mergeCell ref="A3:B3"/>
    <mergeCell ref="A4:B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workbookViewId="0" topLeftCell="A1">
      <selection activeCell="I13" sqref="I13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12.50390625" style="233" customWidth="1"/>
    <col min="4" max="4" width="15.00390625" style="233" customWidth="1"/>
    <col min="5" max="5" width="14.375" style="233" customWidth="1"/>
    <col min="6" max="6" width="11.375" style="233" customWidth="1"/>
  </cols>
  <sheetData>
    <row r="1" spans="1:6" ht="30.75" customHeight="1">
      <c r="A1" s="234" t="s">
        <v>243</v>
      </c>
      <c r="B1" s="234"/>
      <c r="C1" s="234"/>
      <c r="D1" s="234"/>
      <c r="E1" s="234"/>
      <c r="F1" s="234"/>
    </row>
    <row r="2" spans="3:6" ht="14.25">
      <c r="C2" s="235" t="s">
        <v>238</v>
      </c>
      <c r="D2" s="235"/>
      <c r="E2" s="236" t="s">
        <v>181</v>
      </c>
      <c r="F2" s="236"/>
    </row>
    <row r="3" spans="1:6" s="230" customFormat="1" ht="31.5" customHeight="1">
      <c r="A3" s="169" t="s">
        <v>110</v>
      </c>
      <c r="B3" s="170"/>
      <c r="C3" s="170" t="s">
        <v>244</v>
      </c>
      <c r="D3" s="170" t="s">
        <v>240</v>
      </c>
      <c r="E3" s="170" t="s">
        <v>245</v>
      </c>
      <c r="F3" s="237" t="s">
        <v>246</v>
      </c>
    </row>
    <row r="4" spans="1:6" s="231" customFormat="1" ht="24" customHeight="1">
      <c r="A4" s="238" t="s">
        <v>116</v>
      </c>
      <c r="B4" s="239"/>
      <c r="C4" s="240">
        <v>1868633.6999999997</v>
      </c>
      <c r="D4" s="240">
        <v>1973886</v>
      </c>
      <c r="E4" s="241">
        <v>94.66776196801638</v>
      </c>
      <c r="F4" s="242"/>
    </row>
    <row r="5" spans="1:6" ht="18" customHeight="1">
      <c r="A5" s="243" t="s">
        <v>117</v>
      </c>
      <c r="B5" s="127" t="s">
        <v>118</v>
      </c>
      <c r="C5" s="244">
        <v>291951</v>
      </c>
      <c r="D5" s="244">
        <v>283451</v>
      </c>
      <c r="E5" s="241">
        <v>102.9987546348399</v>
      </c>
      <c r="F5" s="245">
        <f>RANK(E5,$E$5:$E$15)</f>
        <v>4</v>
      </c>
    </row>
    <row r="6" spans="1:6" ht="18" customHeight="1">
      <c r="A6" s="243"/>
      <c r="B6" s="127" t="s">
        <v>119</v>
      </c>
      <c r="C6" s="244">
        <v>27677.7</v>
      </c>
      <c r="D6" s="244">
        <v>35648</v>
      </c>
      <c r="E6" s="241">
        <v>77.64166292639139</v>
      </c>
      <c r="F6" s="245">
        <f aca="true" t="shared" si="0" ref="F6:F15">RANK(E6,$E$5:$E$15)</f>
        <v>11</v>
      </c>
    </row>
    <row r="7" spans="1:6" ht="18" customHeight="1">
      <c r="A7" s="243"/>
      <c r="B7" s="127" t="s">
        <v>120</v>
      </c>
      <c r="C7" s="244">
        <v>121420.4</v>
      </c>
      <c r="D7" s="244">
        <v>140834</v>
      </c>
      <c r="E7" s="241">
        <v>86.21526051947683</v>
      </c>
      <c r="F7" s="245">
        <f t="shared" si="0"/>
        <v>9</v>
      </c>
    </row>
    <row r="8" spans="1:6" ht="18" customHeight="1">
      <c r="A8" s="243"/>
      <c r="B8" s="127" t="s">
        <v>121</v>
      </c>
      <c r="C8" s="244">
        <v>23436.6</v>
      </c>
      <c r="D8" s="244">
        <v>25012</v>
      </c>
      <c r="E8" s="241">
        <v>93.70142331680793</v>
      </c>
      <c r="F8" s="245">
        <f t="shared" si="0"/>
        <v>6</v>
      </c>
    </row>
    <row r="9" spans="1:6" ht="18" customHeight="1">
      <c r="A9" s="243"/>
      <c r="B9" s="127" t="s">
        <v>122</v>
      </c>
      <c r="C9" s="244">
        <v>234667.4</v>
      </c>
      <c r="D9" s="244">
        <v>275255</v>
      </c>
      <c r="E9" s="241">
        <v>85.25454578481771</v>
      </c>
      <c r="F9" s="245">
        <f t="shared" si="0"/>
        <v>10</v>
      </c>
    </row>
    <row r="10" spans="1:6" ht="18" customHeight="1">
      <c r="A10" s="243"/>
      <c r="B10" s="127" t="s">
        <v>123</v>
      </c>
      <c r="C10" s="244">
        <v>71820.5</v>
      </c>
      <c r="D10" s="244">
        <v>69783</v>
      </c>
      <c r="E10" s="241">
        <v>102.91976555894702</v>
      </c>
      <c r="F10" s="245">
        <f t="shared" si="0"/>
        <v>5</v>
      </c>
    </row>
    <row r="11" spans="1:6" ht="18" customHeight="1">
      <c r="A11" s="243"/>
      <c r="B11" s="127" t="s">
        <v>124</v>
      </c>
      <c r="C11" s="244">
        <v>14729.7</v>
      </c>
      <c r="D11" s="244">
        <v>13893</v>
      </c>
      <c r="E11" s="241">
        <v>106.02245735262363</v>
      </c>
      <c r="F11" s="245">
        <f t="shared" si="0"/>
        <v>2</v>
      </c>
    </row>
    <row r="12" spans="1:6" ht="18" customHeight="1">
      <c r="A12" s="243"/>
      <c r="B12" s="127" t="s">
        <v>125</v>
      </c>
      <c r="C12" s="244">
        <v>193838.9</v>
      </c>
      <c r="D12" s="244">
        <v>164690</v>
      </c>
      <c r="E12" s="241">
        <v>117.69925314226728</v>
      </c>
      <c r="F12" s="245">
        <f t="shared" si="0"/>
        <v>1</v>
      </c>
    </row>
    <row r="13" spans="1:6" ht="18" customHeight="1">
      <c r="A13" s="243"/>
      <c r="B13" s="127" t="s">
        <v>126</v>
      </c>
      <c r="C13" s="246">
        <v>37547.1</v>
      </c>
      <c r="D13" s="246">
        <v>42200</v>
      </c>
      <c r="E13" s="241">
        <v>88.97417061611375</v>
      </c>
      <c r="F13" s="245">
        <f t="shared" si="0"/>
        <v>7</v>
      </c>
    </row>
    <row r="14" spans="1:6" ht="18" customHeight="1">
      <c r="A14" s="243"/>
      <c r="B14" s="127" t="s">
        <v>127</v>
      </c>
      <c r="C14" s="244">
        <v>255799.5</v>
      </c>
      <c r="D14" s="244">
        <v>245000</v>
      </c>
      <c r="E14" s="241">
        <v>104.40795918367347</v>
      </c>
      <c r="F14" s="245">
        <f t="shared" si="0"/>
        <v>3</v>
      </c>
    </row>
    <row r="15" spans="1:6" ht="18" customHeight="1">
      <c r="A15" s="243"/>
      <c r="B15" s="127" t="s">
        <v>128</v>
      </c>
      <c r="C15" s="244">
        <v>523161.3</v>
      </c>
      <c r="D15" s="244">
        <v>588792</v>
      </c>
      <c r="E15" s="241">
        <v>88.85333020829087</v>
      </c>
      <c r="F15" s="245">
        <f t="shared" si="0"/>
        <v>8</v>
      </c>
    </row>
    <row r="16" spans="1:6" ht="18" customHeight="1">
      <c r="A16" s="247" t="s">
        <v>129</v>
      </c>
      <c r="B16" s="127" t="s">
        <v>130</v>
      </c>
      <c r="C16" s="244">
        <v>12126.2</v>
      </c>
      <c r="D16" s="248">
        <v>12384</v>
      </c>
      <c r="E16" s="241">
        <v>97.91828165374677</v>
      </c>
      <c r="F16" s="245">
        <f>RANK(E16,$E$16:$E$22)</f>
        <v>2</v>
      </c>
    </row>
    <row r="17" spans="1:6" ht="18" customHeight="1">
      <c r="A17" s="249"/>
      <c r="B17" s="127" t="s">
        <v>131</v>
      </c>
      <c r="C17" s="244">
        <v>14772.5</v>
      </c>
      <c r="D17" s="244">
        <v>16921</v>
      </c>
      <c r="E17" s="241">
        <v>87.3027598841676</v>
      </c>
      <c r="F17" s="245">
        <f aca="true" t="shared" si="1" ref="F17:F22">RANK(E17,$E$16:$E$22)</f>
        <v>5</v>
      </c>
    </row>
    <row r="18" spans="1:6" ht="18" customHeight="1">
      <c r="A18" s="249"/>
      <c r="B18" s="127" t="s">
        <v>132</v>
      </c>
      <c r="C18" s="244">
        <v>24874</v>
      </c>
      <c r="D18" s="244">
        <v>39211</v>
      </c>
      <c r="E18" s="241">
        <v>63.436280635535944</v>
      </c>
      <c r="F18" s="245">
        <f t="shared" si="1"/>
        <v>7</v>
      </c>
    </row>
    <row r="19" spans="1:6" ht="18" customHeight="1">
      <c r="A19" s="249"/>
      <c r="B19" s="127" t="s">
        <v>133</v>
      </c>
      <c r="C19" s="244">
        <v>3667.6</v>
      </c>
      <c r="D19" s="244">
        <v>2558</v>
      </c>
      <c r="E19" s="241">
        <v>143.3776387802971</v>
      </c>
      <c r="F19" s="245">
        <f t="shared" si="1"/>
        <v>1</v>
      </c>
    </row>
    <row r="20" spans="1:6" ht="18" customHeight="1">
      <c r="A20" s="249"/>
      <c r="B20" s="127" t="s">
        <v>134</v>
      </c>
      <c r="C20" s="244">
        <v>11078.4</v>
      </c>
      <c r="D20" s="244">
        <v>11538</v>
      </c>
      <c r="E20" s="241">
        <v>96.01664066562662</v>
      </c>
      <c r="F20" s="245">
        <f t="shared" si="1"/>
        <v>3</v>
      </c>
    </row>
    <row r="21" spans="1:6" ht="18" customHeight="1">
      <c r="A21" s="249"/>
      <c r="B21" s="127" t="s">
        <v>135</v>
      </c>
      <c r="C21" s="244">
        <v>4830.400000000001</v>
      </c>
      <c r="D21" s="244">
        <v>5262</v>
      </c>
      <c r="E21" s="241">
        <v>91.79779551501332</v>
      </c>
      <c r="F21" s="245">
        <f t="shared" si="1"/>
        <v>4</v>
      </c>
    </row>
    <row r="22" spans="1:6" ht="18" customHeight="1">
      <c r="A22" s="249"/>
      <c r="B22" s="127" t="s">
        <v>136</v>
      </c>
      <c r="C22" s="244">
        <v>1234.5</v>
      </c>
      <c r="D22" s="244">
        <v>1454</v>
      </c>
      <c r="E22" s="241">
        <v>84.90371389270976</v>
      </c>
      <c r="F22" s="245">
        <f t="shared" si="1"/>
        <v>6</v>
      </c>
    </row>
    <row r="23" spans="1:6" ht="18" customHeight="1">
      <c r="A23" s="250"/>
      <c r="B23" s="127" t="s">
        <v>137</v>
      </c>
      <c r="C23" s="244"/>
      <c r="D23" s="244"/>
      <c r="E23" s="241"/>
      <c r="F23" s="245"/>
    </row>
    <row r="24" spans="1:6" ht="24" customHeight="1">
      <c r="A24" s="151" t="s">
        <v>138</v>
      </c>
      <c r="B24" s="135" t="s">
        <v>139</v>
      </c>
      <c r="C24" s="244"/>
      <c r="D24" s="244"/>
      <c r="E24" s="251"/>
      <c r="F24" s="252"/>
    </row>
    <row r="25" spans="1:6" ht="27.75" customHeight="1">
      <c r="A25" s="151"/>
      <c r="B25" s="135" t="s">
        <v>140</v>
      </c>
      <c r="C25" s="244"/>
      <c r="D25" s="244"/>
      <c r="E25" s="251"/>
      <c r="F25" s="252"/>
    </row>
    <row r="26" spans="1:6" ht="18" customHeight="1">
      <c r="A26" s="153" t="s">
        <v>141</v>
      </c>
      <c r="B26" s="127" t="s">
        <v>142</v>
      </c>
      <c r="C26" s="253"/>
      <c r="D26" s="254"/>
      <c r="E26" s="254"/>
      <c r="F26" s="252"/>
    </row>
    <row r="27" spans="1:6" ht="18" customHeight="1">
      <c r="A27" s="153"/>
      <c r="B27" s="127" t="s">
        <v>143</v>
      </c>
      <c r="C27" s="253"/>
      <c r="D27" s="254"/>
      <c r="E27" s="254"/>
      <c r="F27" s="252"/>
    </row>
    <row r="28" spans="1:6" ht="18" customHeight="1">
      <c r="A28" s="153"/>
      <c r="B28" s="127" t="s">
        <v>144</v>
      </c>
      <c r="C28" s="253"/>
      <c r="D28" s="254"/>
      <c r="E28" s="254"/>
      <c r="F28" s="252"/>
    </row>
    <row r="29" spans="1:6" ht="18" customHeight="1">
      <c r="A29" s="153"/>
      <c r="B29" s="127" t="s">
        <v>145</v>
      </c>
      <c r="C29" s="254"/>
      <c r="D29" s="254"/>
      <c r="E29" s="244"/>
      <c r="F29" s="252"/>
    </row>
    <row r="30" spans="1:6" ht="18" customHeight="1">
      <c r="A30" s="153"/>
      <c r="B30" s="127" t="s">
        <v>146</v>
      </c>
      <c r="C30" s="254"/>
      <c r="D30" s="254"/>
      <c r="E30" s="244"/>
      <c r="F30" s="252"/>
    </row>
    <row r="31" spans="1:6" ht="18" customHeight="1">
      <c r="A31" s="153"/>
      <c r="B31" s="127" t="s">
        <v>147</v>
      </c>
      <c r="C31" s="253"/>
      <c r="D31" s="254"/>
      <c r="E31" s="254"/>
      <c r="F31" s="252"/>
    </row>
    <row r="32" spans="1:6" ht="18" customHeight="1">
      <c r="A32" s="153"/>
      <c r="B32" s="127" t="s">
        <v>148</v>
      </c>
      <c r="C32" s="254"/>
      <c r="D32" s="254"/>
      <c r="E32" s="244"/>
      <c r="F32" s="252"/>
    </row>
    <row r="33" spans="1:6" ht="18" customHeight="1">
      <c r="A33" s="243" t="s">
        <v>149</v>
      </c>
      <c r="B33" s="127" t="s">
        <v>150</v>
      </c>
      <c r="C33" s="254"/>
      <c r="D33" s="254"/>
      <c r="E33" s="244"/>
      <c r="F33" s="252"/>
    </row>
    <row r="34" spans="2:6" s="232" customFormat="1" ht="42" customHeight="1">
      <c r="B34" s="255" t="s">
        <v>247</v>
      </c>
      <c r="C34" s="255"/>
      <c r="D34" s="255"/>
      <c r="E34" s="255"/>
      <c r="F34" s="255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H35"/>
  <sheetViews>
    <sheetView workbookViewId="0" topLeftCell="A22">
      <selection activeCell="N27" sqref="N27"/>
    </sheetView>
  </sheetViews>
  <sheetFormatPr defaultColWidth="9.00390625" defaultRowHeight="14.25"/>
  <cols>
    <col min="1" max="1" width="6.125" style="189" customWidth="1"/>
    <col min="2" max="2" width="15.375" style="189" customWidth="1"/>
    <col min="3" max="4" width="10.125" style="189" customWidth="1"/>
    <col min="5" max="5" width="10.125" style="190" customWidth="1"/>
    <col min="6" max="6" width="8.625" style="189" customWidth="1"/>
    <col min="7" max="8" width="10.125" style="190" customWidth="1"/>
    <col min="9" max="9" width="7.125" style="190" customWidth="1"/>
    <col min="10" max="10" width="6.625" style="189" customWidth="1"/>
    <col min="11" max="11" width="12.625" style="189" bestFit="1" customWidth="1"/>
    <col min="12" max="242" width="9.00390625" style="189" customWidth="1"/>
    <col min="243" max="16384" width="9.00390625" style="191" customWidth="1"/>
  </cols>
  <sheetData>
    <row r="1" spans="1:10" ht="37.5" customHeight="1">
      <c r="A1" s="192" t="s">
        <v>248</v>
      </c>
      <c r="B1" s="192"/>
      <c r="C1" s="192"/>
      <c r="D1" s="192"/>
      <c r="E1" s="193"/>
      <c r="F1" s="192"/>
      <c r="G1" s="193"/>
      <c r="H1" s="193"/>
      <c r="I1" s="193"/>
      <c r="J1" s="192"/>
    </row>
    <row r="2" spans="2:9" ht="14.25" customHeight="1">
      <c r="B2" s="194" t="s">
        <v>249</v>
      </c>
      <c r="C2" s="194"/>
      <c r="D2" s="195"/>
      <c r="E2" s="196"/>
      <c r="F2" s="195"/>
      <c r="G2" s="197"/>
      <c r="I2" s="190" t="s">
        <v>250</v>
      </c>
    </row>
    <row r="3" spans="1:10" s="187" customFormat="1" ht="24" customHeight="1">
      <c r="A3" s="198" t="s">
        <v>110</v>
      </c>
      <c r="B3" s="199"/>
      <c r="C3" s="200" t="s">
        <v>251</v>
      </c>
      <c r="D3" s="200" t="s">
        <v>252</v>
      </c>
      <c r="E3" s="201" t="s">
        <v>253</v>
      </c>
      <c r="F3" s="200" t="s">
        <v>254</v>
      </c>
      <c r="G3" s="201" t="s">
        <v>255</v>
      </c>
      <c r="H3" s="201" t="s">
        <v>256</v>
      </c>
      <c r="I3" s="201" t="s">
        <v>5</v>
      </c>
      <c r="J3" s="224" t="s">
        <v>257</v>
      </c>
    </row>
    <row r="4" spans="1:10" s="187" customFormat="1" ht="28.5" customHeight="1">
      <c r="A4" s="198"/>
      <c r="B4" s="199"/>
      <c r="C4" s="200"/>
      <c r="D4" s="200"/>
      <c r="E4" s="202"/>
      <c r="F4" s="199"/>
      <c r="G4" s="202"/>
      <c r="H4" s="202"/>
      <c r="I4" s="202"/>
      <c r="J4" s="225"/>
    </row>
    <row r="5" spans="1:10" ht="21" customHeight="1">
      <c r="A5" s="203" t="s">
        <v>116</v>
      </c>
      <c r="B5" s="204"/>
      <c r="C5" s="205">
        <v>646073</v>
      </c>
      <c r="D5" s="206">
        <v>808223</v>
      </c>
      <c r="E5" s="207">
        <v>685090.88974939</v>
      </c>
      <c r="F5" s="141"/>
      <c r="G5" s="207">
        <v>84.7650821307225</v>
      </c>
      <c r="H5" s="207">
        <v>601395.89004632</v>
      </c>
      <c r="I5" s="207">
        <v>13.9167894374242</v>
      </c>
      <c r="J5" s="226"/>
    </row>
    <row r="6" spans="1:10" ht="21" customHeight="1">
      <c r="A6" s="153" t="s">
        <v>117</v>
      </c>
      <c r="B6" s="208" t="s">
        <v>258</v>
      </c>
      <c r="C6" s="205">
        <v>40820</v>
      </c>
      <c r="D6" s="206">
        <v>55765</v>
      </c>
      <c r="E6" s="207">
        <v>38063.935032</v>
      </c>
      <c r="F6" s="141">
        <f>RANK(E6,$E$6:$E$16)</f>
        <v>6</v>
      </c>
      <c r="G6" s="207">
        <v>68.2577513350668</v>
      </c>
      <c r="H6" s="207">
        <v>39720.44559</v>
      </c>
      <c r="I6" s="207">
        <v>-4.17042289781626</v>
      </c>
      <c r="J6" s="226">
        <f>RANK(I6,$I$6:$I$16)</f>
        <v>10</v>
      </c>
    </row>
    <row r="7" spans="1:10" ht="21" customHeight="1">
      <c r="A7" s="153"/>
      <c r="B7" s="208" t="s">
        <v>259</v>
      </c>
      <c r="C7" s="205">
        <v>33280</v>
      </c>
      <c r="D7" s="206">
        <v>45460</v>
      </c>
      <c r="E7" s="207">
        <v>35362.1525263</v>
      </c>
      <c r="F7" s="141">
        <f aca="true" t="shared" si="0" ref="F7:F16">RANK(E7,$E$6:$E$16)</f>
        <v>7</v>
      </c>
      <c r="G7" s="207">
        <v>77.7874010697316</v>
      </c>
      <c r="H7" s="207">
        <v>31765.035127</v>
      </c>
      <c r="I7" s="207">
        <v>11.3241411033179</v>
      </c>
      <c r="J7" s="226">
        <f aca="true" t="shared" si="1" ref="J7:J16">RANK(I7,$I$6:$I$16)</f>
        <v>6</v>
      </c>
    </row>
    <row r="8" spans="1:10" ht="21" customHeight="1">
      <c r="A8" s="153"/>
      <c r="B8" s="208" t="s">
        <v>260</v>
      </c>
      <c r="C8" s="205">
        <v>43976</v>
      </c>
      <c r="D8" s="206">
        <v>60070</v>
      </c>
      <c r="E8" s="207">
        <v>54405.94875607</v>
      </c>
      <c r="F8" s="141">
        <f t="shared" si="0"/>
        <v>3</v>
      </c>
      <c r="G8" s="207">
        <v>90.5709151923922</v>
      </c>
      <c r="H8" s="207">
        <v>40921.98552711</v>
      </c>
      <c r="I8" s="207">
        <v>32.9504129755071</v>
      </c>
      <c r="J8" s="226">
        <f t="shared" si="1"/>
        <v>1</v>
      </c>
    </row>
    <row r="9" spans="1:10" ht="21" customHeight="1">
      <c r="A9" s="153"/>
      <c r="B9" s="208" t="s">
        <v>261</v>
      </c>
      <c r="C9" s="205">
        <v>27878</v>
      </c>
      <c r="D9" s="206">
        <v>38088</v>
      </c>
      <c r="E9" s="207">
        <v>25860.59128922</v>
      </c>
      <c r="F9" s="141">
        <f t="shared" si="0"/>
        <v>9</v>
      </c>
      <c r="G9" s="207">
        <v>67.896952555188</v>
      </c>
      <c r="H9" s="207">
        <v>26677.57206651</v>
      </c>
      <c r="I9" s="207">
        <v>-3.06242552827965</v>
      </c>
      <c r="J9" s="226">
        <f t="shared" si="1"/>
        <v>9</v>
      </c>
    </row>
    <row r="10" spans="1:10" ht="21" customHeight="1">
      <c r="A10" s="153"/>
      <c r="B10" s="208" t="s">
        <v>262</v>
      </c>
      <c r="C10" s="205">
        <v>28803</v>
      </c>
      <c r="D10" s="206">
        <v>39344</v>
      </c>
      <c r="E10" s="207">
        <v>31337.323876</v>
      </c>
      <c r="F10" s="141">
        <f t="shared" si="0"/>
        <v>8</v>
      </c>
      <c r="G10" s="207">
        <v>79.6495625152501</v>
      </c>
      <c r="H10" s="207">
        <v>27332.417714</v>
      </c>
      <c r="I10" s="207">
        <v>14.6525865509096</v>
      </c>
      <c r="J10" s="226">
        <f t="shared" si="1"/>
        <v>5</v>
      </c>
    </row>
    <row r="11" spans="1:10" ht="21" customHeight="1">
      <c r="A11" s="153"/>
      <c r="B11" s="208" t="s">
        <v>263</v>
      </c>
      <c r="C11" s="205">
        <v>16123</v>
      </c>
      <c r="D11" s="206">
        <v>22013</v>
      </c>
      <c r="E11" s="207">
        <v>19248.0753321</v>
      </c>
      <c r="F11" s="141">
        <f t="shared" si="0"/>
        <v>10</v>
      </c>
      <c r="G11" s="207">
        <v>87.4395826652433</v>
      </c>
      <c r="H11" s="207">
        <v>14759.255856</v>
      </c>
      <c r="I11" s="207">
        <v>30.4135894105744</v>
      </c>
      <c r="J11" s="226">
        <f t="shared" si="1"/>
        <v>2</v>
      </c>
    </row>
    <row r="12" spans="1:10" ht="21" customHeight="1">
      <c r="A12" s="153"/>
      <c r="B12" s="208" t="s">
        <v>264</v>
      </c>
      <c r="C12" s="205">
        <v>19490</v>
      </c>
      <c r="D12" s="206">
        <v>26622</v>
      </c>
      <c r="E12" s="207">
        <v>15648.0225876</v>
      </c>
      <c r="F12" s="141">
        <f t="shared" si="0"/>
        <v>11</v>
      </c>
      <c r="G12" s="207">
        <v>58.7785387559162</v>
      </c>
      <c r="H12" s="207">
        <v>18459.0835924</v>
      </c>
      <c r="I12" s="207">
        <v>-15.2286054219797</v>
      </c>
      <c r="J12" s="226">
        <f t="shared" si="1"/>
        <v>11</v>
      </c>
    </row>
    <row r="13" spans="1:10" ht="21" customHeight="1">
      <c r="A13" s="153"/>
      <c r="B13" s="208" t="s">
        <v>265</v>
      </c>
      <c r="C13" s="205">
        <v>50112</v>
      </c>
      <c r="D13" s="206">
        <v>68460</v>
      </c>
      <c r="E13" s="207">
        <v>47680.6460254</v>
      </c>
      <c r="F13" s="141">
        <f t="shared" si="0"/>
        <v>5</v>
      </c>
      <c r="G13" s="207">
        <v>69.647452564125</v>
      </c>
      <c r="H13" s="207">
        <v>46676.234214</v>
      </c>
      <c r="I13" s="207">
        <v>2.15186985050036</v>
      </c>
      <c r="J13" s="226">
        <f t="shared" si="1"/>
        <v>8</v>
      </c>
    </row>
    <row r="14" spans="1:10" ht="21" customHeight="1">
      <c r="A14" s="153"/>
      <c r="B14" s="208" t="s">
        <v>266</v>
      </c>
      <c r="C14" s="205">
        <v>47453</v>
      </c>
      <c r="D14" s="206">
        <v>64816</v>
      </c>
      <c r="E14" s="207">
        <v>49310.184195</v>
      </c>
      <c r="F14" s="141">
        <f t="shared" si="0"/>
        <v>4</v>
      </c>
      <c r="G14" s="207">
        <v>76.0771787753024</v>
      </c>
      <c r="H14" s="207">
        <v>44958.257149</v>
      </c>
      <c r="I14" s="207">
        <v>9.67992827563778</v>
      </c>
      <c r="J14" s="226">
        <f t="shared" si="1"/>
        <v>7</v>
      </c>
    </row>
    <row r="15" spans="1:10" ht="21" customHeight="1">
      <c r="A15" s="153"/>
      <c r="B15" s="208" t="s">
        <v>267</v>
      </c>
      <c r="C15" s="205">
        <v>100050</v>
      </c>
      <c r="D15" s="206">
        <v>136663</v>
      </c>
      <c r="E15" s="207">
        <v>114749.8165594</v>
      </c>
      <c r="F15" s="141">
        <f t="shared" si="0"/>
        <v>1</v>
      </c>
      <c r="G15" s="207">
        <v>83.9655331431331</v>
      </c>
      <c r="H15" s="207">
        <v>91940.466458</v>
      </c>
      <c r="I15" s="207">
        <v>24.8088257327036</v>
      </c>
      <c r="J15" s="226">
        <f t="shared" si="1"/>
        <v>4</v>
      </c>
    </row>
    <row r="16" spans="1:10" ht="21" customHeight="1">
      <c r="A16" s="153"/>
      <c r="B16" s="208" t="s">
        <v>268</v>
      </c>
      <c r="C16" s="205">
        <v>48482</v>
      </c>
      <c r="D16" s="206">
        <v>66223</v>
      </c>
      <c r="E16" s="207">
        <v>58175.752688</v>
      </c>
      <c r="F16" s="141">
        <f t="shared" si="0"/>
        <v>2</v>
      </c>
      <c r="G16" s="207">
        <v>87.8482591969557</v>
      </c>
      <c r="H16" s="207">
        <v>45898.504655</v>
      </c>
      <c r="I16" s="207">
        <v>26.7486884927581</v>
      </c>
      <c r="J16" s="226">
        <f t="shared" si="1"/>
        <v>3</v>
      </c>
    </row>
    <row r="17" spans="1:10" ht="21" customHeight="1">
      <c r="A17" s="209" t="s">
        <v>129</v>
      </c>
      <c r="B17" s="208" t="s">
        <v>269</v>
      </c>
      <c r="C17" s="205">
        <v>4044</v>
      </c>
      <c r="D17" s="206">
        <v>5474</v>
      </c>
      <c r="E17" s="207">
        <v>6688.5621239</v>
      </c>
      <c r="F17" s="141">
        <f>RANK(E17,$E$17:$E$25)</f>
        <v>6</v>
      </c>
      <c r="G17" s="207">
        <v>122.187835657654</v>
      </c>
      <c r="H17" s="207">
        <v>3765.2089</v>
      </c>
      <c r="I17" s="207">
        <v>77.6411960542216</v>
      </c>
      <c r="J17" s="226">
        <f>RANK(I17,$I$17:$I$25)</f>
        <v>3</v>
      </c>
    </row>
    <row r="18" spans="1:10" ht="21" customHeight="1">
      <c r="A18" s="210"/>
      <c r="B18" s="208" t="s">
        <v>270</v>
      </c>
      <c r="C18" s="205">
        <v>11001</v>
      </c>
      <c r="D18" s="206">
        <v>14921</v>
      </c>
      <c r="E18" s="207">
        <v>10100.0384125</v>
      </c>
      <c r="F18" s="141">
        <f aca="true" t="shared" si="2" ref="F18:F25">RANK(E18,$E$17:$E$25)</f>
        <v>4</v>
      </c>
      <c r="G18" s="207">
        <v>67.6900905602842</v>
      </c>
      <c r="H18" s="207">
        <v>10485.220202</v>
      </c>
      <c r="I18" s="207">
        <v>-3.67356891013628</v>
      </c>
      <c r="J18" s="226">
        <f aca="true" t="shared" si="3" ref="J18:J25">RANK(I18,$I$17:$I$25)</f>
        <v>8</v>
      </c>
    </row>
    <row r="19" spans="1:10" ht="21" customHeight="1">
      <c r="A19" s="210"/>
      <c r="B19" s="208" t="s">
        <v>271</v>
      </c>
      <c r="C19" s="206">
        <v>4539</v>
      </c>
      <c r="D19" s="206">
        <v>6148</v>
      </c>
      <c r="E19" s="211">
        <v>14885.8978414</v>
      </c>
      <c r="F19" s="141">
        <f t="shared" si="2"/>
        <v>2</v>
      </c>
      <c r="G19" s="211">
        <v>242.125859489265</v>
      </c>
      <c r="H19" s="211">
        <v>4026.200655</v>
      </c>
      <c r="I19" s="211">
        <v>269.725682273528</v>
      </c>
      <c r="J19" s="226">
        <f t="shared" si="3"/>
        <v>1</v>
      </c>
    </row>
    <row r="20" spans="1:10" ht="21" customHeight="1">
      <c r="A20" s="210"/>
      <c r="B20" s="208" t="s">
        <v>272</v>
      </c>
      <c r="C20" s="206">
        <v>4813</v>
      </c>
      <c r="D20" s="206">
        <v>6528</v>
      </c>
      <c r="E20" s="211">
        <v>5887.7743941</v>
      </c>
      <c r="F20" s="141">
        <f t="shared" si="2"/>
        <v>7</v>
      </c>
      <c r="G20" s="211">
        <v>90.1926224586397</v>
      </c>
      <c r="H20" s="211">
        <v>4543.6074</v>
      </c>
      <c r="I20" s="211">
        <v>29.5836958558523</v>
      </c>
      <c r="J20" s="226">
        <f t="shared" si="3"/>
        <v>6</v>
      </c>
    </row>
    <row r="21" spans="1:10" ht="21" customHeight="1">
      <c r="A21" s="210"/>
      <c r="B21" s="208" t="s">
        <v>273</v>
      </c>
      <c r="C21" s="206">
        <v>6218</v>
      </c>
      <c r="D21" s="206">
        <v>8430</v>
      </c>
      <c r="E21" s="211">
        <v>9022.8016421</v>
      </c>
      <c r="F21" s="141">
        <f t="shared" si="2"/>
        <v>5</v>
      </c>
      <c r="G21" s="211">
        <v>107.032047948992</v>
      </c>
      <c r="H21" s="211">
        <v>5838.454408</v>
      </c>
      <c r="I21" s="211">
        <v>54.5409283274821</v>
      </c>
      <c r="J21" s="226">
        <f t="shared" si="3"/>
        <v>4</v>
      </c>
    </row>
    <row r="22" spans="1:10" ht="21" customHeight="1">
      <c r="A22" s="210"/>
      <c r="B22" s="208" t="s">
        <v>274</v>
      </c>
      <c r="C22" s="206">
        <v>9594</v>
      </c>
      <c r="D22" s="206">
        <v>13016</v>
      </c>
      <c r="E22" s="211">
        <v>10787.4494429</v>
      </c>
      <c r="F22" s="141">
        <f t="shared" si="2"/>
        <v>3</v>
      </c>
      <c r="G22" s="211">
        <v>82.878376174708</v>
      </c>
      <c r="H22" s="211">
        <v>13777.150588</v>
      </c>
      <c r="I22" s="211">
        <v>-21.7004316386296</v>
      </c>
      <c r="J22" s="226">
        <f t="shared" si="3"/>
        <v>9</v>
      </c>
    </row>
    <row r="23" spans="1:10" ht="21" customHeight="1">
      <c r="A23" s="210"/>
      <c r="B23" s="208" t="s">
        <v>275</v>
      </c>
      <c r="C23" s="206">
        <v>9820</v>
      </c>
      <c r="D23" s="206">
        <v>13317</v>
      </c>
      <c r="E23" s="211">
        <v>20452.4798038</v>
      </c>
      <c r="F23" s="141">
        <f t="shared" si="2"/>
        <v>1</v>
      </c>
      <c r="G23" s="211">
        <v>153.58173615529</v>
      </c>
      <c r="H23" s="211">
        <v>9477.927655</v>
      </c>
      <c r="I23" s="211">
        <v>115.79063006469</v>
      </c>
      <c r="J23" s="226">
        <f t="shared" si="3"/>
        <v>2</v>
      </c>
    </row>
    <row r="24" spans="1:10" ht="21" customHeight="1">
      <c r="A24" s="210"/>
      <c r="B24" s="208" t="s">
        <v>276</v>
      </c>
      <c r="C24" s="206">
        <v>1537</v>
      </c>
      <c r="D24" s="206">
        <v>1906</v>
      </c>
      <c r="E24" s="211">
        <v>1905.6957548</v>
      </c>
      <c r="F24" s="141">
        <f t="shared" si="2"/>
        <v>9</v>
      </c>
      <c r="G24" s="211">
        <v>99.9840375026233</v>
      </c>
      <c r="H24" s="211">
        <v>1423.839984</v>
      </c>
      <c r="I24" s="211">
        <v>33.8419890026069</v>
      </c>
      <c r="J24" s="226">
        <f t="shared" si="3"/>
        <v>5</v>
      </c>
    </row>
    <row r="25" spans="1:10" ht="21" customHeight="1">
      <c r="A25" s="212"/>
      <c r="B25" s="208" t="s">
        <v>277</v>
      </c>
      <c r="C25" s="206">
        <v>4830</v>
      </c>
      <c r="D25" s="206">
        <v>6501</v>
      </c>
      <c r="E25" s="211">
        <v>5773.5511873</v>
      </c>
      <c r="F25" s="141">
        <f t="shared" si="2"/>
        <v>8</v>
      </c>
      <c r="G25" s="211">
        <v>88.8102013121058</v>
      </c>
      <c r="H25" s="211">
        <v>4763.3278333</v>
      </c>
      <c r="I25" s="211">
        <v>21.2083524240683</v>
      </c>
      <c r="J25" s="226">
        <f t="shared" si="3"/>
        <v>7</v>
      </c>
    </row>
    <row r="26" spans="1:242" s="188" customFormat="1" ht="21" customHeight="1">
      <c r="A26" s="213" t="s">
        <v>138</v>
      </c>
      <c r="B26" s="214" t="s">
        <v>139</v>
      </c>
      <c r="C26" s="215">
        <f aca="true" t="shared" si="4" ref="C26:H26">(C6+C8+C9+C10)*0.64</f>
        <v>90545.28</v>
      </c>
      <c r="D26" s="215">
        <f t="shared" si="4"/>
        <v>123690.88</v>
      </c>
      <c r="E26" s="216">
        <f t="shared" si="4"/>
        <v>95787.3913301056</v>
      </c>
      <c r="F26" s="217"/>
      <c r="G26" s="216">
        <f>E26/D26*100</f>
        <v>77.44094902559154</v>
      </c>
      <c r="H26" s="216">
        <f t="shared" si="4"/>
        <v>86177.54937447682</v>
      </c>
      <c r="I26" s="216">
        <f>E26/H26*100-100</f>
        <v>11.151212845320174</v>
      </c>
      <c r="J26" s="227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  <c r="FV26" s="228"/>
      <c r="FW26" s="228"/>
      <c r="FX26" s="228"/>
      <c r="FY26" s="228"/>
      <c r="FZ26" s="228"/>
      <c r="GA26" s="228"/>
      <c r="GB26" s="228"/>
      <c r="GC26" s="228"/>
      <c r="GD26" s="228"/>
      <c r="GE26" s="228"/>
      <c r="GF26" s="228"/>
      <c r="GG26" s="228"/>
      <c r="GH26" s="228"/>
      <c r="GI26" s="228"/>
      <c r="GJ26" s="228"/>
      <c r="GK26" s="228"/>
      <c r="GL26" s="228"/>
      <c r="GM26" s="228"/>
      <c r="GN26" s="228"/>
      <c r="GO26" s="228"/>
      <c r="GP26" s="228"/>
      <c r="GQ26" s="228"/>
      <c r="GR26" s="228"/>
      <c r="GS26" s="228"/>
      <c r="GT26" s="228"/>
      <c r="GU26" s="228"/>
      <c r="GV26" s="228"/>
      <c r="GW26" s="228"/>
      <c r="GX26" s="228"/>
      <c r="GY26" s="228"/>
      <c r="GZ26" s="228"/>
      <c r="HA26" s="228"/>
      <c r="HB26" s="228"/>
      <c r="HC26" s="228"/>
      <c r="HD26" s="228"/>
      <c r="HE26" s="228"/>
      <c r="HF26" s="228"/>
      <c r="HG26" s="228"/>
      <c r="HH26" s="228"/>
      <c r="HI26" s="228"/>
      <c r="HJ26" s="228"/>
      <c r="HK26" s="228"/>
      <c r="HL26" s="228"/>
      <c r="HM26" s="228"/>
      <c r="HN26" s="228"/>
      <c r="HO26" s="228"/>
      <c r="HP26" s="228"/>
      <c r="HQ26" s="228"/>
      <c r="HR26" s="228"/>
      <c r="HS26" s="228"/>
      <c r="HT26" s="228"/>
      <c r="HU26" s="228"/>
      <c r="HV26" s="228"/>
      <c r="HW26" s="228"/>
      <c r="HX26" s="228"/>
      <c r="HY26" s="228"/>
      <c r="HZ26" s="228"/>
      <c r="IA26" s="228"/>
      <c r="IB26" s="228"/>
      <c r="IC26" s="228"/>
      <c r="ID26" s="228"/>
      <c r="IE26" s="228"/>
      <c r="IF26" s="228"/>
      <c r="IG26" s="228"/>
      <c r="IH26" s="228"/>
    </row>
    <row r="27" spans="1:242" s="188" customFormat="1" ht="30" customHeight="1">
      <c r="A27" s="213"/>
      <c r="B27" s="218" t="s">
        <v>278</v>
      </c>
      <c r="C27" s="215">
        <f aca="true" t="shared" si="5" ref="C27:H27">(C11+C12+C18+C19+C20+C21+C22+C29+C30+C31+C32+C33+C34+C24)*0.88</f>
        <v>69590.4</v>
      </c>
      <c r="D27" s="215">
        <f t="shared" si="5"/>
        <v>94456.56</v>
      </c>
      <c r="E27" s="216">
        <f t="shared" si="5"/>
        <v>82966.47255397598</v>
      </c>
      <c r="F27" s="217"/>
      <c r="G27" s="216">
        <f>E27/D27*100</f>
        <v>87.83558553686052</v>
      </c>
      <c r="H27" s="216">
        <f t="shared" si="5"/>
        <v>69191.11169731201</v>
      </c>
      <c r="I27" s="216">
        <f>E27/H27*100-100</f>
        <v>19.909148037578262</v>
      </c>
      <c r="J27" s="227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  <c r="HN27" s="228"/>
      <c r="HO27" s="228"/>
      <c r="HP27" s="228"/>
      <c r="HQ27" s="228"/>
      <c r="HR27" s="228"/>
      <c r="HS27" s="228"/>
      <c r="HT27" s="228"/>
      <c r="HU27" s="228"/>
      <c r="HV27" s="228"/>
      <c r="HW27" s="228"/>
      <c r="HX27" s="228"/>
      <c r="HY27" s="228"/>
      <c r="HZ27" s="228"/>
      <c r="IA27" s="228"/>
      <c r="IB27" s="228"/>
      <c r="IC27" s="228"/>
      <c r="ID27" s="228"/>
      <c r="IE27" s="228"/>
      <c r="IF27" s="228"/>
      <c r="IG27" s="228"/>
      <c r="IH27" s="228"/>
    </row>
    <row r="28" spans="1:10" ht="21" customHeight="1">
      <c r="A28" s="153" t="s">
        <v>141</v>
      </c>
      <c r="B28" s="208" t="s">
        <v>279</v>
      </c>
      <c r="C28" s="219">
        <v>404</v>
      </c>
      <c r="D28" s="219">
        <v>537</v>
      </c>
      <c r="E28" s="220">
        <v>1028.442531</v>
      </c>
      <c r="F28" s="221">
        <f aca="true" t="shared" si="6" ref="F28:F34">RANK(E28,E$28:E$34)</f>
        <v>4</v>
      </c>
      <c r="G28" s="220">
        <v>191.5163</v>
      </c>
      <c r="H28" s="220">
        <v>382.796953</v>
      </c>
      <c r="I28" s="220">
        <v>168.665286633042</v>
      </c>
      <c r="J28" s="229">
        <f aca="true" t="shared" si="7" ref="J28:J34">RANK(I28,I$28:I$34)</f>
        <v>1</v>
      </c>
    </row>
    <row r="29" spans="1:10" ht="21" customHeight="1">
      <c r="A29" s="153"/>
      <c r="B29" s="208" t="s">
        <v>280</v>
      </c>
      <c r="C29" s="222">
        <v>383</v>
      </c>
      <c r="D29" s="222">
        <v>511</v>
      </c>
      <c r="E29" s="220">
        <v>474.954522</v>
      </c>
      <c r="F29" s="221">
        <f t="shared" si="6"/>
        <v>6</v>
      </c>
      <c r="G29" s="220">
        <v>92.9460904109589</v>
      </c>
      <c r="H29" s="220">
        <v>331.103463</v>
      </c>
      <c r="I29" s="220">
        <v>43.4459542333448</v>
      </c>
      <c r="J29" s="229">
        <f t="shared" si="7"/>
        <v>3</v>
      </c>
    </row>
    <row r="30" spans="1:10" ht="21" customHeight="1">
      <c r="A30" s="153"/>
      <c r="B30" s="208" t="s">
        <v>281</v>
      </c>
      <c r="C30" s="222">
        <v>350</v>
      </c>
      <c r="D30" s="222">
        <v>471</v>
      </c>
      <c r="E30" s="220">
        <v>588.316899</v>
      </c>
      <c r="F30" s="221">
        <f t="shared" si="6"/>
        <v>5</v>
      </c>
      <c r="G30" s="220">
        <v>124.908046496815</v>
      </c>
      <c r="H30" s="220">
        <v>319.144143</v>
      </c>
      <c r="I30" s="220">
        <v>84.342063579716</v>
      </c>
      <c r="J30" s="229">
        <f t="shared" si="7"/>
        <v>2</v>
      </c>
    </row>
    <row r="31" spans="1:10" ht="21" customHeight="1">
      <c r="A31" s="153"/>
      <c r="B31" s="208" t="s">
        <v>282</v>
      </c>
      <c r="C31" s="222">
        <v>1430</v>
      </c>
      <c r="D31" s="222">
        <v>1919</v>
      </c>
      <c r="E31" s="220">
        <v>1633.1806925</v>
      </c>
      <c r="F31" s="221">
        <f t="shared" si="6"/>
        <v>2</v>
      </c>
      <c r="G31" s="220">
        <v>85.1058203491402</v>
      </c>
      <c r="H31" s="220">
        <v>1263.243808</v>
      </c>
      <c r="I31" s="220">
        <v>29.284678235288</v>
      </c>
      <c r="J31" s="229">
        <f t="shared" si="7"/>
        <v>4</v>
      </c>
    </row>
    <row r="32" spans="1:10" ht="21" customHeight="1">
      <c r="A32" s="153"/>
      <c r="B32" s="208" t="s">
        <v>283</v>
      </c>
      <c r="C32" s="222">
        <v>1212</v>
      </c>
      <c r="D32" s="222">
        <v>1631</v>
      </c>
      <c r="E32" s="220">
        <v>1397.486527</v>
      </c>
      <c r="F32" s="221">
        <f t="shared" si="6"/>
        <v>3</v>
      </c>
      <c r="G32" s="220">
        <v>85.6828036174126</v>
      </c>
      <c r="H32" s="220">
        <v>1176.120249</v>
      </c>
      <c r="I32" s="220">
        <v>18.8217385244593</v>
      </c>
      <c r="J32" s="229">
        <f t="shared" si="7"/>
        <v>7</v>
      </c>
    </row>
    <row r="33" spans="1:10" ht="21" customHeight="1">
      <c r="A33" s="153"/>
      <c r="B33" s="208" t="s">
        <v>284</v>
      </c>
      <c r="C33" s="222">
        <v>272</v>
      </c>
      <c r="D33" s="222">
        <v>375</v>
      </c>
      <c r="E33" s="220">
        <v>309.0919707</v>
      </c>
      <c r="F33" s="221">
        <f t="shared" si="6"/>
        <v>7</v>
      </c>
      <c r="G33" s="220">
        <v>82.42452552</v>
      </c>
      <c r="H33" s="220">
        <v>255.146773</v>
      </c>
      <c r="I33" s="220">
        <v>21.1428101032655</v>
      </c>
      <c r="J33" s="229">
        <f t="shared" si="7"/>
        <v>6</v>
      </c>
    </row>
    <row r="34" spans="1:10" ht="21" customHeight="1">
      <c r="A34" s="153"/>
      <c r="B34" s="208" t="s">
        <v>285</v>
      </c>
      <c r="C34" s="222">
        <v>2118</v>
      </c>
      <c r="D34" s="222">
        <v>2846</v>
      </c>
      <c r="E34" s="220">
        <v>2391.296429</v>
      </c>
      <c r="F34" s="221">
        <f t="shared" si="6"/>
        <v>1</v>
      </c>
      <c r="G34" s="220">
        <v>84.0230649683767</v>
      </c>
      <c r="H34" s="220">
        <v>1968.692171</v>
      </c>
      <c r="I34" s="220">
        <v>21.4662436426177</v>
      </c>
      <c r="J34" s="229">
        <f t="shared" si="7"/>
        <v>5</v>
      </c>
    </row>
    <row r="35" spans="1:10" ht="21" customHeight="1">
      <c r="A35" s="223"/>
      <c r="B35" s="221" t="s">
        <v>286</v>
      </c>
      <c r="C35" s="222">
        <v>127041</v>
      </c>
      <c r="D35" s="222">
        <v>100168</v>
      </c>
      <c r="E35" s="220">
        <v>101921.4207083</v>
      </c>
      <c r="F35" s="221"/>
      <c r="G35" s="220">
        <v>101.750479902065</v>
      </c>
      <c r="H35" s="220">
        <v>108489.446912</v>
      </c>
      <c r="I35" s="220">
        <v>-6.05406921193688</v>
      </c>
      <c r="J35" s="229"/>
    </row>
  </sheetData>
  <sheetProtection/>
  <mergeCells count="16">
    <mergeCell ref="A1:J1"/>
    <mergeCell ref="B2:G2"/>
    <mergeCell ref="A5:B5"/>
    <mergeCell ref="A6:A16"/>
    <mergeCell ref="A17:A25"/>
    <mergeCell ref="A26:A27"/>
    <mergeCell ref="A28:A34"/>
    <mergeCell ref="C3:C4"/>
    <mergeCell ref="D3:D4"/>
    <mergeCell ref="E3:E4"/>
    <mergeCell ref="F3:F4"/>
    <mergeCell ref="G3:G4"/>
    <mergeCell ref="H3:H4"/>
    <mergeCell ref="I3:I4"/>
    <mergeCell ref="J3:J4"/>
    <mergeCell ref="A3:B4"/>
  </mergeCells>
  <printOptions/>
  <pageMargins left="0.16" right="0.16" top="0.2" bottom="0.2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37"/>
  <sheetViews>
    <sheetView workbookViewId="0" topLeftCell="A16">
      <selection activeCell="L51" sqref="L51"/>
    </sheetView>
  </sheetViews>
  <sheetFormatPr defaultColWidth="9.00390625" defaultRowHeight="14.25"/>
  <cols>
    <col min="1" max="1" width="7.00390625" style="160" customWidth="1"/>
    <col min="2" max="2" width="20.375" style="160" customWidth="1"/>
    <col min="3" max="4" width="10.125" style="161" customWidth="1"/>
    <col min="5" max="5" width="11.125" style="161" customWidth="1"/>
    <col min="6" max="6" width="12.125" style="161" customWidth="1"/>
    <col min="7" max="7" width="11.00390625" style="161" customWidth="1"/>
    <col min="8" max="10" width="9.25390625" style="160" customWidth="1"/>
    <col min="11" max="254" width="9.00390625" style="160" customWidth="1"/>
  </cols>
  <sheetData>
    <row r="1" spans="1:7" ht="21" customHeight="1">
      <c r="A1" s="162" t="s">
        <v>287</v>
      </c>
      <c r="B1" s="162"/>
      <c r="C1" s="163"/>
      <c r="D1" s="163"/>
      <c r="E1" s="163"/>
      <c r="F1" s="163"/>
      <c r="G1" s="163"/>
    </row>
    <row r="2" spans="1:7" ht="14.25" customHeight="1">
      <c r="A2" s="164" t="s">
        <v>288</v>
      </c>
      <c r="B2" s="164"/>
      <c r="C2" s="165"/>
      <c r="D2" s="165"/>
      <c r="E2" s="165"/>
      <c r="F2" s="165"/>
      <c r="G2" s="165"/>
    </row>
    <row r="3" spans="1:7" ht="9" customHeight="1">
      <c r="A3" s="164"/>
      <c r="B3" s="164"/>
      <c r="C3" s="165"/>
      <c r="D3" s="165"/>
      <c r="E3" s="165"/>
      <c r="F3" s="165"/>
      <c r="G3" s="165"/>
    </row>
    <row r="4" spans="1:7" ht="19.5" customHeight="1">
      <c r="A4" s="130" t="s">
        <v>110</v>
      </c>
      <c r="B4" s="21"/>
      <c r="C4" s="166" t="s">
        <v>289</v>
      </c>
      <c r="D4" s="166"/>
      <c r="E4" s="166"/>
      <c r="F4" s="167" t="s">
        <v>290</v>
      </c>
      <c r="G4" s="168"/>
    </row>
    <row r="5" spans="1:7" ht="27" customHeight="1">
      <c r="A5" s="130"/>
      <c r="B5" s="21"/>
      <c r="C5" s="166" t="s">
        <v>291</v>
      </c>
      <c r="D5" s="166" t="s">
        <v>292</v>
      </c>
      <c r="E5" s="166" t="s">
        <v>293</v>
      </c>
      <c r="F5" s="167" t="s">
        <v>292</v>
      </c>
      <c r="G5" s="168" t="s">
        <v>293</v>
      </c>
    </row>
    <row r="6" spans="1:7" ht="19.5" customHeight="1">
      <c r="A6" s="169" t="s">
        <v>116</v>
      </c>
      <c r="B6" s="170"/>
      <c r="C6" s="171">
        <v>35</v>
      </c>
      <c r="D6" s="172"/>
      <c r="E6" s="173">
        <v>23817</v>
      </c>
      <c r="F6" s="174"/>
      <c r="G6" s="175">
        <v>4398</v>
      </c>
    </row>
    <row r="7" spans="1:7" ht="18.75" customHeight="1">
      <c r="A7" s="176" t="s">
        <v>117</v>
      </c>
      <c r="B7" s="141" t="s">
        <v>258</v>
      </c>
      <c r="C7" s="174"/>
      <c r="D7" s="174">
        <v>300</v>
      </c>
      <c r="E7" s="174">
        <v>-224</v>
      </c>
      <c r="F7" s="174">
        <v>300</v>
      </c>
      <c r="G7" s="175"/>
    </row>
    <row r="8" spans="1:7" ht="18.75" customHeight="1">
      <c r="A8" s="176"/>
      <c r="B8" s="141" t="s">
        <v>259</v>
      </c>
      <c r="C8" s="174">
        <v>3</v>
      </c>
      <c r="D8" s="174">
        <v>5000</v>
      </c>
      <c r="E8" s="174">
        <v>7016</v>
      </c>
      <c r="F8" s="174">
        <v>1500</v>
      </c>
      <c r="G8" s="175">
        <v>533.9</v>
      </c>
    </row>
    <row r="9" spans="1:7" ht="18.75" customHeight="1">
      <c r="A9" s="176"/>
      <c r="B9" s="141" t="s">
        <v>260</v>
      </c>
      <c r="C9" s="173">
        <v>2</v>
      </c>
      <c r="D9" s="173">
        <v>300</v>
      </c>
      <c r="E9" s="173">
        <v>683</v>
      </c>
      <c r="F9" s="173">
        <v>300</v>
      </c>
      <c r="G9" s="175">
        <v>21</v>
      </c>
    </row>
    <row r="10" spans="1:7" ht="18.75" customHeight="1">
      <c r="A10" s="176"/>
      <c r="B10" s="141" t="s">
        <v>261</v>
      </c>
      <c r="C10" s="173">
        <v>1</v>
      </c>
      <c r="D10" s="173">
        <v>300</v>
      </c>
      <c r="E10" s="173">
        <v>72.5</v>
      </c>
      <c r="F10" s="173">
        <v>300</v>
      </c>
      <c r="G10" s="175">
        <v>24.32</v>
      </c>
    </row>
    <row r="11" spans="1:7" ht="18.75" customHeight="1">
      <c r="A11" s="176"/>
      <c r="B11" s="141" t="s">
        <v>262</v>
      </c>
      <c r="C11" s="174">
        <v>1</v>
      </c>
      <c r="D11" s="174">
        <v>300</v>
      </c>
      <c r="E11" s="174">
        <v>10</v>
      </c>
      <c r="F11" s="174">
        <v>300</v>
      </c>
      <c r="G11" s="175"/>
    </row>
    <row r="12" spans="1:7" ht="18.75" customHeight="1">
      <c r="A12" s="176"/>
      <c r="B12" s="141" t="s">
        <v>263</v>
      </c>
      <c r="C12" s="174">
        <v>1</v>
      </c>
      <c r="D12" s="174">
        <v>300</v>
      </c>
      <c r="E12" s="174">
        <v>450</v>
      </c>
      <c r="F12" s="174">
        <v>300</v>
      </c>
      <c r="G12" s="175"/>
    </row>
    <row r="13" spans="1:7" ht="18.75" customHeight="1">
      <c r="A13" s="176"/>
      <c r="B13" s="141" t="s">
        <v>264</v>
      </c>
      <c r="C13" s="174">
        <v>2</v>
      </c>
      <c r="D13" s="174">
        <v>300</v>
      </c>
      <c r="E13" s="174">
        <v>832</v>
      </c>
      <c r="F13" s="174">
        <v>300</v>
      </c>
      <c r="G13" s="175">
        <v>53</v>
      </c>
    </row>
    <row r="14" spans="1:7" ht="18.75" customHeight="1">
      <c r="A14" s="176"/>
      <c r="B14" s="141" t="s">
        <v>265</v>
      </c>
      <c r="C14" s="173">
        <v>2</v>
      </c>
      <c r="D14" s="173">
        <v>2000</v>
      </c>
      <c r="E14" s="173">
        <v>2470</v>
      </c>
      <c r="F14" s="173">
        <v>1000</v>
      </c>
      <c r="G14" s="175">
        <v>10</v>
      </c>
    </row>
    <row r="15" spans="1:7" ht="18.75" customHeight="1">
      <c r="A15" s="176"/>
      <c r="B15" s="141" t="s">
        <v>266</v>
      </c>
      <c r="C15" s="173">
        <v>3</v>
      </c>
      <c r="D15" s="173">
        <v>2000</v>
      </c>
      <c r="E15" s="173">
        <v>1781</v>
      </c>
      <c r="F15" s="173">
        <v>1000</v>
      </c>
      <c r="G15" s="175"/>
    </row>
    <row r="16" spans="1:7" ht="18.75" customHeight="1">
      <c r="A16" s="176"/>
      <c r="B16" s="141" t="s">
        <v>267</v>
      </c>
      <c r="C16" s="173">
        <v>7</v>
      </c>
      <c r="D16" s="173">
        <v>3000</v>
      </c>
      <c r="E16" s="173">
        <v>4759</v>
      </c>
      <c r="F16" s="173">
        <v>1500</v>
      </c>
      <c r="G16" s="175">
        <v>3438.5</v>
      </c>
    </row>
    <row r="17" spans="1:7" ht="18.75" customHeight="1">
      <c r="A17" s="176"/>
      <c r="B17" s="141" t="s">
        <v>268</v>
      </c>
      <c r="C17" s="173">
        <v>4</v>
      </c>
      <c r="D17" s="173">
        <v>3000</v>
      </c>
      <c r="E17" s="173">
        <v>3704</v>
      </c>
      <c r="F17" s="173">
        <v>1500</v>
      </c>
      <c r="G17" s="175">
        <v>119</v>
      </c>
    </row>
    <row r="18" spans="1:7" ht="18.75" customHeight="1">
      <c r="A18" s="145" t="s">
        <v>129</v>
      </c>
      <c r="B18" s="141" t="s">
        <v>269</v>
      </c>
      <c r="C18" s="174"/>
      <c r="D18" s="174">
        <v>200</v>
      </c>
      <c r="E18" s="174"/>
      <c r="F18" s="174">
        <v>200</v>
      </c>
      <c r="G18" s="175"/>
    </row>
    <row r="19" spans="1:7" ht="18.75" customHeight="1">
      <c r="A19" s="147"/>
      <c r="B19" s="141" t="s">
        <v>270</v>
      </c>
      <c r="C19" s="174"/>
      <c r="D19" s="174">
        <v>200</v>
      </c>
      <c r="E19" s="174"/>
      <c r="F19" s="174">
        <v>200</v>
      </c>
      <c r="G19" s="175">
        <v>23</v>
      </c>
    </row>
    <row r="20" spans="1:7" ht="18.75" customHeight="1">
      <c r="A20" s="147"/>
      <c r="B20" s="141" t="s">
        <v>271</v>
      </c>
      <c r="C20" s="174">
        <v>1</v>
      </c>
      <c r="D20" s="174">
        <v>200</v>
      </c>
      <c r="E20" s="174">
        <v>240</v>
      </c>
      <c r="F20" s="174">
        <v>200</v>
      </c>
      <c r="G20" s="175">
        <v>52</v>
      </c>
    </row>
    <row r="21" spans="1:7" ht="18.75" customHeight="1">
      <c r="A21" s="147"/>
      <c r="B21" s="141" t="s">
        <v>272</v>
      </c>
      <c r="C21" s="174"/>
      <c r="D21" s="174">
        <v>200</v>
      </c>
      <c r="E21" s="174"/>
      <c r="F21" s="174">
        <v>200</v>
      </c>
      <c r="G21" s="175"/>
    </row>
    <row r="22" spans="1:7" ht="18.75" customHeight="1">
      <c r="A22" s="147"/>
      <c r="B22" s="141" t="s">
        <v>273</v>
      </c>
      <c r="C22" s="174">
        <v>1</v>
      </c>
      <c r="D22" s="174">
        <v>200</v>
      </c>
      <c r="E22" s="174">
        <v>240</v>
      </c>
      <c r="F22" s="174">
        <v>200</v>
      </c>
      <c r="G22" s="175"/>
    </row>
    <row r="23" spans="1:7" ht="18.75" customHeight="1">
      <c r="A23" s="147"/>
      <c r="B23" s="141" t="s">
        <v>274</v>
      </c>
      <c r="C23" s="174"/>
      <c r="D23" s="174">
        <v>500</v>
      </c>
      <c r="E23" s="174"/>
      <c r="F23" s="174">
        <v>350</v>
      </c>
      <c r="G23" s="175"/>
    </row>
    <row r="24" spans="1:7" ht="18.75" customHeight="1">
      <c r="A24" s="147"/>
      <c r="B24" s="141" t="s">
        <v>275</v>
      </c>
      <c r="C24" s="173">
        <v>3</v>
      </c>
      <c r="D24" s="173">
        <v>200</v>
      </c>
      <c r="E24" s="173">
        <v>498</v>
      </c>
      <c r="F24" s="173">
        <v>200</v>
      </c>
      <c r="G24" s="175">
        <v>20</v>
      </c>
    </row>
    <row r="25" spans="1:7" ht="18.75" customHeight="1">
      <c r="A25" s="150"/>
      <c r="B25" s="141" t="s">
        <v>277</v>
      </c>
      <c r="C25" s="173"/>
      <c r="D25" s="173">
        <v>50</v>
      </c>
      <c r="E25" s="173"/>
      <c r="F25" s="173">
        <v>30</v>
      </c>
      <c r="G25" s="175"/>
    </row>
    <row r="26" spans="1:7" ht="18.75" customHeight="1">
      <c r="A26" s="151" t="s">
        <v>138</v>
      </c>
      <c r="B26" s="141" t="s">
        <v>139</v>
      </c>
      <c r="C26" s="177">
        <f aca="true" t="shared" si="0" ref="C26:G26">C7+C9+C10+C11</f>
        <v>4</v>
      </c>
      <c r="D26" s="177">
        <f t="shared" si="0"/>
        <v>1200</v>
      </c>
      <c r="E26" s="177">
        <f t="shared" si="0"/>
        <v>541.5</v>
      </c>
      <c r="F26" s="177">
        <f t="shared" si="0"/>
        <v>1200</v>
      </c>
      <c r="G26" s="178">
        <f t="shared" si="0"/>
        <v>45.32</v>
      </c>
    </row>
    <row r="27" spans="1:7" ht="18.75" customHeight="1">
      <c r="A27" s="134"/>
      <c r="B27" s="135" t="s">
        <v>140</v>
      </c>
      <c r="C27" s="177">
        <f aca="true" t="shared" si="1" ref="C27:G27">C12+C13+C19+C20+C21+C22+C23+C29+C30+C31+C32+C33+C34+C35</f>
        <v>9</v>
      </c>
      <c r="D27" s="177">
        <f t="shared" si="1"/>
        <v>4200</v>
      </c>
      <c r="E27" s="177">
        <f t="shared" si="1"/>
        <v>5468.5</v>
      </c>
      <c r="F27" s="177">
        <f t="shared" si="1"/>
        <v>2400</v>
      </c>
      <c r="G27" s="178">
        <f t="shared" si="1"/>
        <v>191.28</v>
      </c>
    </row>
    <row r="28" spans="1:7" ht="18.75" customHeight="1">
      <c r="A28" s="153" t="s">
        <v>141</v>
      </c>
      <c r="B28" s="141" t="s">
        <v>279</v>
      </c>
      <c r="C28" s="179"/>
      <c r="D28" s="179">
        <v>50</v>
      </c>
      <c r="E28" s="179">
        <v>79</v>
      </c>
      <c r="F28" s="179">
        <v>30</v>
      </c>
      <c r="G28" s="180">
        <v>40</v>
      </c>
    </row>
    <row r="29" spans="1:7" ht="18.75" customHeight="1">
      <c r="A29" s="153"/>
      <c r="B29" s="141" t="s">
        <v>280</v>
      </c>
      <c r="C29" s="179">
        <v>1</v>
      </c>
      <c r="D29" s="179">
        <v>50</v>
      </c>
      <c r="E29" s="179">
        <v>3000</v>
      </c>
      <c r="F29" s="179">
        <v>150</v>
      </c>
      <c r="G29" s="180"/>
    </row>
    <row r="30" spans="1:7" ht="18.75" customHeight="1">
      <c r="A30" s="153"/>
      <c r="B30" s="141" t="s">
        <v>281</v>
      </c>
      <c r="C30" s="179">
        <v>1</v>
      </c>
      <c r="D30" s="179">
        <v>50</v>
      </c>
      <c r="E30" s="179">
        <v>500</v>
      </c>
      <c r="F30" s="179">
        <v>30</v>
      </c>
      <c r="G30" s="180">
        <v>1.28</v>
      </c>
    </row>
    <row r="31" spans="1:7" ht="18.75" customHeight="1">
      <c r="A31" s="153"/>
      <c r="B31" s="141" t="s">
        <v>282</v>
      </c>
      <c r="C31" s="179"/>
      <c r="D31" s="179">
        <v>50</v>
      </c>
      <c r="E31" s="179"/>
      <c r="F31" s="179">
        <v>30</v>
      </c>
      <c r="G31" s="180">
        <v>32</v>
      </c>
    </row>
    <row r="32" spans="1:7" ht="18.75" customHeight="1">
      <c r="A32" s="153"/>
      <c r="B32" s="141" t="s">
        <v>283</v>
      </c>
      <c r="C32" s="174">
        <v>1</v>
      </c>
      <c r="D32" s="174">
        <v>50</v>
      </c>
      <c r="E32" s="174">
        <v>46.5</v>
      </c>
      <c r="F32" s="174">
        <v>30</v>
      </c>
      <c r="G32" s="175">
        <v>30</v>
      </c>
    </row>
    <row r="33" spans="1:7" ht="18.75" customHeight="1">
      <c r="A33" s="153"/>
      <c r="B33" s="141" t="s">
        <v>284</v>
      </c>
      <c r="C33" s="174">
        <v>1</v>
      </c>
      <c r="D33" s="174">
        <v>50</v>
      </c>
      <c r="E33" s="174">
        <v>120</v>
      </c>
      <c r="F33" s="174">
        <v>30</v>
      </c>
      <c r="G33" s="175"/>
    </row>
    <row r="34" spans="1:7" ht="18.75" customHeight="1">
      <c r="A34" s="153"/>
      <c r="B34" s="141" t="s">
        <v>285</v>
      </c>
      <c r="C34" s="179"/>
      <c r="D34" s="179">
        <v>50</v>
      </c>
      <c r="E34" s="179"/>
      <c r="F34" s="179">
        <v>30</v>
      </c>
      <c r="G34" s="180"/>
    </row>
    <row r="35" spans="1:7" ht="18.75" customHeight="1">
      <c r="A35" s="181" t="s">
        <v>149</v>
      </c>
      <c r="B35" s="141" t="s">
        <v>150</v>
      </c>
      <c r="C35" s="173"/>
      <c r="D35" s="173">
        <v>2000</v>
      </c>
      <c r="E35" s="173">
        <v>40</v>
      </c>
      <c r="F35" s="173">
        <v>350</v>
      </c>
      <c r="G35" s="182"/>
    </row>
    <row r="36" spans="1:7" ht="18.75" customHeight="1">
      <c r="A36" s="181"/>
      <c r="B36" s="170" t="s">
        <v>294</v>
      </c>
      <c r="C36" s="179"/>
      <c r="D36" s="179">
        <v>0</v>
      </c>
      <c r="E36" s="179"/>
      <c r="F36" s="177">
        <v>0</v>
      </c>
      <c r="G36" s="183">
        <v>0</v>
      </c>
    </row>
    <row r="37" spans="1:7" ht="18.75" customHeight="1">
      <c r="A37" s="181"/>
      <c r="B37" s="184" t="s">
        <v>295</v>
      </c>
      <c r="C37" s="185"/>
      <c r="D37" s="185">
        <v>0</v>
      </c>
      <c r="E37" s="185"/>
      <c r="F37" s="166">
        <v>0</v>
      </c>
      <c r="G37" s="186"/>
    </row>
  </sheetData>
  <sheetProtection/>
  <mergeCells count="11">
    <mergeCell ref="A1:G1"/>
    <mergeCell ref="A2:G2"/>
    <mergeCell ref="C4:E4"/>
    <mergeCell ref="F4:G4"/>
    <mergeCell ref="A6:B6"/>
    <mergeCell ref="A7:A17"/>
    <mergeCell ref="A18:A25"/>
    <mergeCell ref="A26:A27"/>
    <mergeCell ref="A28:A34"/>
    <mergeCell ref="A35:A37"/>
    <mergeCell ref="A4:B5"/>
  </mergeCells>
  <printOptions/>
  <pageMargins left="0.71" right="0.47" top="0.81" bottom="0.42" header="0" footer="0.5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6"/>
  <sheetViews>
    <sheetView workbookViewId="0" topLeftCell="A13">
      <selection activeCell="C19" sqref="C19"/>
    </sheetView>
  </sheetViews>
  <sheetFormatPr defaultColWidth="9.00390625" defaultRowHeight="14.25"/>
  <cols>
    <col min="1" max="1" width="9.00390625" style="122" customWidth="1"/>
    <col min="2" max="2" width="23.50390625" style="122" customWidth="1"/>
    <col min="3" max="3" width="14.875" style="122" customWidth="1"/>
    <col min="4" max="4" width="17.875" style="122" customWidth="1"/>
    <col min="5" max="5" width="14.375" style="122" customWidth="1"/>
    <col min="6" max="6" width="9.00390625" style="122" customWidth="1"/>
    <col min="7" max="7" width="12.625" style="122" bestFit="1" customWidth="1"/>
    <col min="8" max="16384" width="9.00390625" style="122" customWidth="1"/>
  </cols>
  <sheetData>
    <row r="1" spans="1:5" ht="24" customHeight="1">
      <c r="A1" s="123" t="s">
        <v>296</v>
      </c>
      <c r="B1" s="123"/>
      <c r="C1" s="123"/>
      <c r="D1" s="123"/>
      <c r="E1" s="123"/>
    </row>
    <row r="2" spans="2:6" ht="18.75">
      <c r="B2" s="93" t="s">
        <v>297</v>
      </c>
      <c r="C2" s="124"/>
      <c r="D2" s="124"/>
      <c r="E2" s="124"/>
      <c r="F2" s="125"/>
    </row>
    <row r="3" spans="1:6" ht="16.5" customHeight="1">
      <c r="A3" s="126" t="s">
        <v>298</v>
      </c>
      <c r="B3" s="20"/>
      <c r="C3" s="20" t="s">
        <v>299</v>
      </c>
      <c r="D3" s="127" t="s">
        <v>4</v>
      </c>
      <c r="E3" s="128" t="s">
        <v>300</v>
      </c>
      <c r="F3" s="129"/>
    </row>
    <row r="4" spans="1:6" ht="20.25" customHeight="1">
      <c r="A4" s="130" t="s">
        <v>301</v>
      </c>
      <c r="B4" s="21"/>
      <c r="C4" s="131">
        <v>66931.1088</v>
      </c>
      <c r="D4" s="132">
        <v>739936.9519</v>
      </c>
      <c r="E4" s="133">
        <v>11.860611320641201</v>
      </c>
      <c r="F4" s="129"/>
    </row>
    <row r="5" spans="1:6" ht="20.25" customHeight="1">
      <c r="A5" s="134" t="s">
        <v>302</v>
      </c>
      <c r="B5" s="135"/>
      <c r="C5" s="136">
        <v>63488.6849</v>
      </c>
      <c r="D5" s="136">
        <v>698869.298</v>
      </c>
      <c r="E5" s="133">
        <v>11.519310925208416</v>
      </c>
      <c r="F5" s="129"/>
    </row>
    <row r="6" spans="1:6" ht="20.25" customHeight="1">
      <c r="A6" s="134" t="s">
        <v>34</v>
      </c>
      <c r="B6" s="135"/>
      <c r="C6" s="131">
        <v>3442.4239</v>
      </c>
      <c r="D6" s="132">
        <v>41067.6539</v>
      </c>
      <c r="E6" s="133">
        <v>18.00656005685417</v>
      </c>
      <c r="F6" s="129"/>
    </row>
    <row r="7" spans="1:6" ht="20.25" customHeight="1">
      <c r="A7" s="137" t="s">
        <v>303</v>
      </c>
      <c r="B7" s="138"/>
      <c r="C7" s="139">
        <v>47734.3533</v>
      </c>
      <c r="D7" s="132">
        <v>480512.3133</v>
      </c>
      <c r="E7" s="133">
        <v>15.137730502597568</v>
      </c>
      <c r="F7" s="129"/>
    </row>
    <row r="8" spans="1:6" ht="20.25" customHeight="1">
      <c r="A8" s="140" t="s">
        <v>117</v>
      </c>
      <c r="B8" s="141" t="s">
        <v>258</v>
      </c>
      <c r="C8" s="136">
        <v>3418.7103</v>
      </c>
      <c r="D8" s="136">
        <v>38316.626000000004</v>
      </c>
      <c r="E8" s="133">
        <v>8.319925583312338</v>
      </c>
      <c r="F8" s="129"/>
    </row>
    <row r="9" spans="1:6" ht="20.25" customHeight="1">
      <c r="A9" s="140"/>
      <c r="B9" s="141" t="s">
        <v>259</v>
      </c>
      <c r="C9" s="136">
        <v>2613.7793</v>
      </c>
      <c r="D9" s="136">
        <v>29304.985099999998</v>
      </c>
      <c r="E9" s="133">
        <v>17.510791359694384</v>
      </c>
      <c r="F9" s="129"/>
    </row>
    <row r="10" spans="1:6" ht="20.25" customHeight="1">
      <c r="A10" s="140"/>
      <c r="B10" s="141" t="s">
        <v>260</v>
      </c>
      <c r="C10" s="136">
        <v>3805.5542</v>
      </c>
      <c r="D10" s="136">
        <v>40921.7774</v>
      </c>
      <c r="E10" s="133">
        <v>9.07937158654224</v>
      </c>
      <c r="F10" s="129"/>
    </row>
    <row r="11" spans="1:6" ht="20.25" customHeight="1">
      <c r="A11" s="140"/>
      <c r="B11" s="141" t="s">
        <v>261</v>
      </c>
      <c r="C11" s="142">
        <v>3281.2741</v>
      </c>
      <c r="D11" s="142">
        <v>34531.594900000004</v>
      </c>
      <c r="E11" s="133">
        <v>8.838514568256677</v>
      </c>
      <c r="F11" s="129"/>
    </row>
    <row r="12" spans="1:6" ht="20.25" customHeight="1">
      <c r="A12" s="140"/>
      <c r="B12" s="141" t="s">
        <v>262</v>
      </c>
      <c r="C12" s="142">
        <v>2633.5674</v>
      </c>
      <c r="D12" s="142">
        <v>27937.552499999998</v>
      </c>
      <c r="E12" s="133">
        <v>13.360815642631877</v>
      </c>
      <c r="F12" s="129"/>
    </row>
    <row r="13" spans="1:6" ht="20.25" customHeight="1">
      <c r="A13" s="140"/>
      <c r="B13" s="141" t="s">
        <v>263</v>
      </c>
      <c r="C13" s="132">
        <v>1502.4983</v>
      </c>
      <c r="D13" s="132">
        <v>18193.1282</v>
      </c>
      <c r="E13" s="133">
        <v>5.182289631121672</v>
      </c>
      <c r="F13" s="129"/>
    </row>
    <row r="14" spans="1:6" ht="20.25" customHeight="1">
      <c r="A14" s="140"/>
      <c r="B14" s="141" t="s">
        <v>264</v>
      </c>
      <c r="C14" s="143">
        <v>2830.4982</v>
      </c>
      <c r="D14" s="143">
        <v>31290.5193</v>
      </c>
      <c r="E14" s="133">
        <v>12.6542912557094</v>
      </c>
      <c r="F14" s="129"/>
    </row>
    <row r="15" spans="1:6" ht="20.25" customHeight="1">
      <c r="A15" s="140"/>
      <c r="B15" s="141" t="s">
        <v>265</v>
      </c>
      <c r="C15" s="143">
        <v>5713.3937</v>
      </c>
      <c r="D15" s="143">
        <v>59342.716199999995</v>
      </c>
      <c r="E15" s="133">
        <v>19.592654383034517</v>
      </c>
      <c r="F15" s="129"/>
    </row>
    <row r="16" spans="1:6" ht="20.25" customHeight="1">
      <c r="A16" s="140"/>
      <c r="B16" s="141" t="s">
        <v>266</v>
      </c>
      <c r="C16" s="132">
        <v>7820.6309</v>
      </c>
      <c r="D16" s="132">
        <v>94281.9301833622</v>
      </c>
      <c r="E16" s="133">
        <v>13.782690352036301</v>
      </c>
      <c r="F16" s="129"/>
    </row>
    <row r="17" spans="1:6" ht="20.25" customHeight="1">
      <c r="A17" s="140"/>
      <c r="B17" s="141" t="s">
        <v>267</v>
      </c>
      <c r="C17" s="144">
        <v>12864.7033</v>
      </c>
      <c r="D17" s="144">
        <v>134341.03830000001</v>
      </c>
      <c r="E17" s="133">
        <v>8.508734425517853</v>
      </c>
      <c r="F17" s="129"/>
    </row>
    <row r="18" spans="1:6" ht="20.25" customHeight="1">
      <c r="A18" s="140"/>
      <c r="B18" s="141" t="s">
        <v>268</v>
      </c>
      <c r="C18" s="144">
        <v>7499.8016</v>
      </c>
      <c r="D18" s="144">
        <v>76128.53340000001</v>
      </c>
      <c r="E18" s="133">
        <v>14.375305157320545</v>
      </c>
      <c r="F18" s="129"/>
    </row>
    <row r="19" spans="1:6" ht="20.25" customHeight="1">
      <c r="A19" s="145" t="s">
        <v>129</v>
      </c>
      <c r="B19" s="141" t="s">
        <v>269</v>
      </c>
      <c r="C19" s="146">
        <v>863.3682</v>
      </c>
      <c r="D19" s="146">
        <v>9688.083200000001</v>
      </c>
      <c r="E19" s="133">
        <v>7.214286747630898</v>
      </c>
      <c r="F19" s="129"/>
    </row>
    <row r="20" spans="1:6" ht="20.25" customHeight="1">
      <c r="A20" s="147"/>
      <c r="B20" s="141" t="s">
        <v>270</v>
      </c>
      <c r="C20" s="148">
        <v>1043.5511</v>
      </c>
      <c r="D20" s="148">
        <v>11759.093300000002</v>
      </c>
      <c r="E20" s="133">
        <v>5.203347459142265</v>
      </c>
      <c r="F20" s="129"/>
    </row>
    <row r="21" spans="1:6" ht="20.25" customHeight="1">
      <c r="A21" s="147"/>
      <c r="B21" s="141" t="s">
        <v>271</v>
      </c>
      <c r="C21" s="132">
        <v>1184.9841</v>
      </c>
      <c r="D21" s="132">
        <v>12721.5637</v>
      </c>
      <c r="E21" s="133">
        <v>-2.0642224223808103</v>
      </c>
      <c r="F21" s="129"/>
    </row>
    <row r="22" spans="1:6" ht="20.25" customHeight="1">
      <c r="A22" s="147"/>
      <c r="B22" s="141" t="s">
        <v>272</v>
      </c>
      <c r="C22" s="149">
        <v>846.0292</v>
      </c>
      <c r="D22" s="149">
        <v>10410.454399999999</v>
      </c>
      <c r="E22" s="133">
        <v>1.3615556115313152</v>
      </c>
      <c r="F22" s="129"/>
    </row>
    <row r="23" spans="1:6" ht="20.25" customHeight="1">
      <c r="A23" s="147"/>
      <c r="B23" s="141" t="s">
        <v>273</v>
      </c>
      <c r="C23" s="149">
        <v>684.5278000000001</v>
      </c>
      <c r="D23" s="149">
        <v>8093.723499999999</v>
      </c>
      <c r="E23" s="133">
        <v>6.503565196723711</v>
      </c>
      <c r="F23" s="129"/>
    </row>
    <row r="24" spans="1:6" ht="20.25" customHeight="1">
      <c r="A24" s="147"/>
      <c r="B24" s="141" t="s">
        <v>274</v>
      </c>
      <c r="C24" s="149">
        <v>1484.745</v>
      </c>
      <c r="D24" s="149">
        <v>17875.334999999995</v>
      </c>
      <c r="E24" s="133">
        <v>4.625508293751489</v>
      </c>
      <c r="F24" s="129"/>
    </row>
    <row r="25" spans="1:6" ht="20.25" customHeight="1">
      <c r="A25" s="147"/>
      <c r="B25" s="141" t="s">
        <v>275</v>
      </c>
      <c r="C25" s="132">
        <v>2676.0795</v>
      </c>
      <c r="D25" s="132">
        <v>25841.405897852244</v>
      </c>
      <c r="E25" s="133">
        <v>27.49980707255965</v>
      </c>
      <c r="F25" s="129"/>
    </row>
    <row r="26" spans="1:6" ht="20.25" customHeight="1">
      <c r="A26" s="150"/>
      <c r="B26" s="141" t="s">
        <v>277</v>
      </c>
      <c r="C26" s="132">
        <v>1139.1071</v>
      </c>
      <c r="D26" s="132">
        <v>12501.3758</v>
      </c>
      <c r="E26" s="133">
        <v>14.087097861485837</v>
      </c>
      <c r="F26" s="129"/>
    </row>
    <row r="27" spans="1:6" ht="20.25" customHeight="1">
      <c r="A27" s="151" t="s">
        <v>138</v>
      </c>
      <c r="B27" s="141" t="s">
        <v>139</v>
      </c>
      <c r="C27" s="132">
        <f>(C8+C10+C11+C12)*0.85</f>
        <v>11168.240099999999</v>
      </c>
      <c r="D27" s="132">
        <f>(D8+D10+D11+D12)*0.85</f>
        <v>120451.41818</v>
      </c>
      <c r="E27" s="152"/>
      <c r="F27" s="129"/>
    </row>
    <row r="28" spans="1:6" ht="20.25" customHeight="1">
      <c r="A28" s="151"/>
      <c r="B28" s="141" t="s">
        <v>140</v>
      </c>
      <c r="C28" s="132">
        <f>(C13+C14+C20+C21+C22+C23+C24+C31+C30+C32+C34+C33+C35)*0.9</f>
        <v>9652.371029999998</v>
      </c>
      <c r="D28" s="132">
        <f>(D13+D14+D20+D21+D22+D23+D24+D31+D30+D32+D34+D33+D35)*0.9</f>
        <v>111752.40968999997</v>
      </c>
      <c r="E28" s="152"/>
      <c r="F28" s="129"/>
    </row>
    <row r="29" spans="1:6" ht="20.25" customHeight="1">
      <c r="A29" s="153" t="s">
        <v>141</v>
      </c>
      <c r="B29" s="141" t="s">
        <v>279</v>
      </c>
      <c r="C29" s="154">
        <v>180.4284</v>
      </c>
      <c r="D29" s="154">
        <v>2000.855</v>
      </c>
      <c r="E29" s="155">
        <v>11.813324716209813</v>
      </c>
      <c r="F29" s="129"/>
    </row>
    <row r="30" spans="1:6" ht="20.25" customHeight="1">
      <c r="A30" s="153"/>
      <c r="B30" s="141" t="s">
        <v>280</v>
      </c>
      <c r="C30" s="156">
        <v>128.8471</v>
      </c>
      <c r="D30" s="156">
        <v>1355.8807000000002</v>
      </c>
      <c r="E30" s="155">
        <v>7.893763832316275</v>
      </c>
      <c r="F30" s="129"/>
    </row>
    <row r="31" spans="1:6" ht="20.25" customHeight="1">
      <c r="A31" s="153"/>
      <c r="B31" s="141" t="s">
        <v>281</v>
      </c>
      <c r="C31" s="156">
        <v>109.1906</v>
      </c>
      <c r="D31" s="156">
        <v>1238.0595</v>
      </c>
      <c r="E31" s="155">
        <v>6.826258116420865</v>
      </c>
      <c r="F31" s="129"/>
    </row>
    <row r="32" spans="1:6" ht="20.25" customHeight="1">
      <c r="A32" s="153"/>
      <c r="B32" s="141" t="s">
        <v>282</v>
      </c>
      <c r="C32" s="157">
        <v>178.3959</v>
      </c>
      <c r="D32" s="157">
        <v>2309.0633</v>
      </c>
      <c r="E32" s="155">
        <v>-3.5804908426474</v>
      </c>
      <c r="F32" s="129"/>
    </row>
    <row r="33" spans="1:6" ht="20.25" customHeight="1">
      <c r="A33" s="153"/>
      <c r="B33" s="141" t="s">
        <v>283</v>
      </c>
      <c r="C33" s="158">
        <v>267.3673</v>
      </c>
      <c r="D33" s="158">
        <v>3325.2416</v>
      </c>
      <c r="E33" s="155">
        <v>1.9652535636413342</v>
      </c>
      <c r="F33" s="129"/>
    </row>
    <row r="34" spans="1:6" ht="20.25" customHeight="1">
      <c r="A34" s="153"/>
      <c r="B34" s="141" t="s">
        <v>284</v>
      </c>
      <c r="C34" s="157">
        <v>80.4373</v>
      </c>
      <c r="D34" s="157">
        <v>897.384</v>
      </c>
      <c r="E34" s="155">
        <v>16.895771831641827</v>
      </c>
      <c r="F34" s="129"/>
    </row>
    <row r="35" spans="1:6" ht="20.25" customHeight="1">
      <c r="A35" s="153"/>
      <c r="B35" s="141" t="s">
        <v>285</v>
      </c>
      <c r="C35" s="158">
        <v>383.7848</v>
      </c>
      <c r="D35" s="158">
        <v>4699.897600000001</v>
      </c>
      <c r="E35" s="155">
        <v>4.167404211967806</v>
      </c>
      <c r="F35" s="129"/>
    </row>
    <row r="36" spans="1:5" ht="21" customHeight="1">
      <c r="A36" s="159"/>
      <c r="B36" s="159"/>
      <c r="C36" s="159"/>
      <c r="D36" s="159"/>
      <c r="E36" s="159"/>
    </row>
  </sheetData>
  <sheetProtection/>
  <mergeCells count="12">
    <mergeCell ref="A1:E1"/>
    <mergeCell ref="B2:E2"/>
    <mergeCell ref="A3:B3"/>
    <mergeCell ref="A4:B4"/>
    <mergeCell ref="A5:B5"/>
    <mergeCell ref="A6:B6"/>
    <mergeCell ref="A7:B7"/>
    <mergeCell ref="A36:E36"/>
    <mergeCell ref="A8:A18"/>
    <mergeCell ref="A19:A26"/>
    <mergeCell ref="A27:A28"/>
    <mergeCell ref="A29:A35"/>
  </mergeCells>
  <printOptions/>
  <pageMargins left="0.75" right="0.75" top="0.52" bottom="0.55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HP</cp:lastModifiedBy>
  <cp:lastPrinted>2017-05-19T01:43:20Z</cp:lastPrinted>
  <dcterms:created xsi:type="dcterms:W3CDTF">1998-10-10T01:57:08Z</dcterms:created>
  <dcterms:modified xsi:type="dcterms:W3CDTF">2018-12-20T01:34:23Z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  <property fmtid="{D5CDD505-2E9C-101B-9397-08002B2CF9AE}" pid="4" name="KSOReadingLayo">
    <vt:bool>true</vt:bool>
  </property>
</Properties>
</file>