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4" activeTab="4"/>
  </bookViews>
  <sheets>
    <sheet name="主要指标 " sheetId="1" r:id="rId1"/>
    <sheet name="镇固投" sheetId="2" r:id="rId2"/>
    <sheet name="339重点" sheetId="3" r:id="rId3"/>
    <sheet name="223在建" sheetId="4" r:id="rId4"/>
    <sheet name="镇工业" sheetId="5" r:id="rId5"/>
    <sheet name="镇商业" sheetId="6" r:id="rId6"/>
    <sheet name="镇财收" sheetId="7" r:id="rId7"/>
    <sheet name="镇招商" sheetId="8" r:id="rId8"/>
    <sheet name="镇供电" sheetId="9" r:id="rId9"/>
    <sheet name="县GDP" sheetId="10" r:id="rId10"/>
    <sheet name="县固定资产" sheetId="11" r:id="rId11"/>
    <sheet name="县工业" sheetId="12" r:id="rId12"/>
    <sheet name="县社消" sheetId="13" r:id="rId13"/>
    <sheet name="县财政收支" sheetId="14" r:id="rId14"/>
    <sheet name="县供电" sheetId="15" r:id="rId15"/>
    <sheet name="计生 " sheetId="16" r:id="rId16"/>
    <sheet name="0d6HYCp0" sheetId="17" state="hidden" r:id="rId17"/>
  </sheets>
  <externalReferences>
    <externalReference r:id="rId20"/>
    <externalReference r:id="rId21"/>
    <externalReference r:id="rId22"/>
    <externalReference r:id="rId23"/>
  </externalReferences>
  <definedNames>
    <definedName name="aa">'[1]XL4Poppy'!$C$39</definedName>
    <definedName name="Bust" localSheetId="16">'0d6HYCp0'!$C$31</definedName>
    <definedName name="Continue" localSheetId="16">'0d6HYCp0'!$C$9</definedName>
    <definedName name="Document_array" localSheetId="16">{"Book1","信息月报2016.4.xls"}</definedName>
    <definedName name="Documents_array" localSheetId="16">'0d6HYCp0'!$B$1:$B$16</definedName>
    <definedName name="Hello">'0d6HYCp0'!$A$15</definedName>
    <definedName name="list">#REF!,#REF!,#REF!</definedName>
    <definedName name="MakeIt">'0d6HYCp0'!$A$26</definedName>
    <definedName name="Morning">'0d6HYCp0'!$C$39</definedName>
    <definedName name="OLE_LINK42" localSheetId="11">'县工业'!$B$5</definedName>
    <definedName name="OLE_LINK437" localSheetId="11">'县工业'!$B$7</definedName>
    <definedName name="OLE_LINK563" localSheetId="11">'县工业'!$D$15</definedName>
    <definedName name="OLE_LINK632" localSheetId="11">'县工业'!$D$18</definedName>
    <definedName name="OLE_LINK674" localSheetId="11">'县工业'!$D$6</definedName>
    <definedName name="OLE_LINK675" localSheetId="11">'县工业'!$D$7</definedName>
    <definedName name="OLE_LINK676" localSheetId="11">'县工业'!$D$14</definedName>
    <definedName name="Poppy">'0d6HYCp0'!$C$27</definedName>
    <definedName name="Print_Area_MI">#REF!</definedName>
    <definedName name="전">#REF!</definedName>
    <definedName name="주택사업본부">#REF!</definedName>
    <definedName name="철구사업본부">#REF!</definedName>
    <definedName name="Hello" localSheetId="12">'[2]0d6HYCp0'!$A$15</definedName>
    <definedName name="list" localSheetId="12">#REF!,#REF!,#REF!</definedName>
    <definedName name="MakeIt" localSheetId="12">'[2]0d6HYCp0'!$A$26</definedName>
    <definedName name="Morning" localSheetId="12">'[2]0d6HYCp0'!$C$39</definedName>
    <definedName name="Poppy" localSheetId="12">'[2]0d6HYCp0'!$C$27</definedName>
    <definedName name="Print_Area_MI" localSheetId="12">#REF!</definedName>
    <definedName name="전" localSheetId="12">#REF!</definedName>
    <definedName name="주택사업본부" localSheetId="12">#REF!</definedName>
    <definedName name="철구사업본부" localSheetId="12">#REF!</definedName>
    <definedName name="Hello" localSheetId="0">'0d6HYCp0'!$A$15</definedName>
    <definedName name="list" localSheetId="0">#REF!,#REF!,#REF!</definedName>
    <definedName name="MakeIt" localSheetId="0">'0d6HYCp0'!$A$26</definedName>
    <definedName name="Morning" localSheetId="0">'0d6HYCp0'!$C$39</definedName>
    <definedName name="Poppy" localSheetId="0">'0d6HYCp0'!$C$27</definedName>
    <definedName name="Print_Area_MI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Hello" localSheetId="6">'[3]0d6HYCp0'!$A$15</definedName>
    <definedName name="list" localSheetId="6">#REF!,#REF!,#REF!</definedName>
    <definedName name="MakeIt" localSheetId="6">'[3]0d6HYCp0'!$A$26</definedName>
    <definedName name="Morning" localSheetId="6">'[3]0d6HYCp0'!$C$39</definedName>
    <definedName name="Poppy" localSheetId="6">'[3]0d6HYCp0'!$C$27</definedName>
    <definedName name="Print_Area_MI" localSheetId="6">#REF!</definedName>
    <definedName name="전" localSheetId="6">#REF!</definedName>
    <definedName name="주택사업본부" localSheetId="6">#REF!</definedName>
    <definedName name="철구사업본부" localSheetId="6">#REF!</definedName>
    <definedName name="Hello" localSheetId="15">'[4]0d6HYCp0'!$A$15</definedName>
    <definedName name="list" localSheetId="15">#REF!,#REF!,#REF!</definedName>
    <definedName name="MakeIt" localSheetId="15">'[4]0d6HYCp0'!$A$26</definedName>
    <definedName name="Morning" localSheetId="15">'[4]0d6HYCp0'!$C$39</definedName>
    <definedName name="Poppy" localSheetId="15">'[4]0d6HYCp0'!$C$27</definedName>
    <definedName name="Print_Area_MI" localSheetId="15">#REF!</definedName>
    <definedName name="전" localSheetId="15">#REF!</definedName>
    <definedName name="주택사업본부" localSheetId="15">#REF!</definedName>
    <definedName name="철구사업본부" localSheetId="15">#REF!</definedName>
  </definedNames>
  <calcPr fullCalcOnLoad="1"/>
</workbook>
</file>

<file path=xl/sharedStrings.xml><?xml version="1.0" encoding="utf-8"?>
<sst xmlns="http://schemas.openxmlformats.org/spreadsheetml/2006/main" count="745" uniqueCount="425">
  <si>
    <t>2018年1-9月国民经济主要指标</t>
  </si>
  <si>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</si>
  <si>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</si>
  <si>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</si>
  <si>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</si>
  <si>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</si>
  <si>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</si>
  <si>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</si>
  <si>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</si>
  <si>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</si>
  <si>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</si>
  <si>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 </t>
    </r>
    <r>
      <rPr>
        <sz val="14"/>
        <rFont val="宋体"/>
        <family val="0"/>
      </rPr>
      <t>工业</t>
    </r>
  </si>
  <si>
    <t>二、农业总产值</t>
  </si>
  <si>
    <t>三、规模以上工业产值</t>
  </si>
  <si>
    <t>四、固定资产投资（不含农户）</t>
  </si>
  <si>
    <t>——</t>
  </si>
  <si>
    <t xml:space="preserve">     （一）339个重点工业投资</t>
  </si>
  <si>
    <t>11.0（环比）</t>
  </si>
  <si>
    <t xml:space="preserve">     （二）223个重点建设投资</t>
  </si>
  <si>
    <t>10.1（环比）</t>
  </si>
  <si>
    <t xml:space="preserve">     （三）调整公路和铁路投资</t>
  </si>
  <si>
    <t>27.1（环比）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</si>
  <si>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</si>
  <si>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</si>
  <si>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</si>
  <si>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</si>
  <si>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</si>
  <si>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</si>
  <si>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>．固定资产投资本月泉州市局未反馈绝对数。</t>
    </r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</si>
  <si>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</si>
  <si>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</si>
  <si>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</si>
  <si>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</si>
  <si>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</si>
  <si>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</si>
  <si>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</si>
  <si>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</si>
  <si>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</si>
  <si>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-205个</t>
  </si>
  <si>
    <r>
      <t xml:space="preserve">             #</t>
    </r>
    <r>
      <rPr>
        <sz val="14"/>
        <rFont val="宋体"/>
        <family val="0"/>
      </rPr>
      <t>：三资工业</t>
    </r>
  </si>
  <si>
    <t>0个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</si>
  <si>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</si>
  <si>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</si>
  <si>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</si>
  <si>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</si>
  <si>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</si>
  <si>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</si>
  <si>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</si>
  <si>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</si>
  <si>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</si>
  <si>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</si>
  <si>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</si>
  <si>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</si>
  <si>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</si>
  <si>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</si>
  <si>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</si>
  <si>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r>
      <t xml:space="preserve">    </t>
    </r>
    <r>
      <rPr>
        <sz val="14"/>
        <rFont val="宋体"/>
        <family val="0"/>
      </rPr>
      <t>规模以上工业产值</t>
    </r>
  </si>
  <si>
    <t xml:space="preserve">  1.石材陶瓷业</t>
  </si>
  <si>
    <t xml:space="preserve">    #：石材行业</t>
  </si>
  <si>
    <t xml:space="preserve">  2.水暖厨卫业</t>
  </si>
  <si>
    <r>
      <t xml:space="preserve">  </t>
    </r>
    <r>
      <rPr>
        <sz val="14"/>
        <rFont val="宋体"/>
        <family val="0"/>
      </rPr>
      <t>3</t>
    </r>
    <r>
      <rPr>
        <sz val="14"/>
        <rFont val="宋体"/>
        <family val="0"/>
      </rPr>
      <t>.机械装备业</t>
    </r>
  </si>
  <si>
    <r>
      <t xml:space="preserve">  </t>
    </r>
    <r>
      <rPr>
        <sz val="14"/>
        <rFont val="宋体"/>
        <family val="0"/>
      </rPr>
      <t xml:space="preserve">  #：</t>
    </r>
    <r>
      <rPr>
        <sz val="14"/>
        <rFont val="宋体"/>
        <family val="0"/>
      </rPr>
      <t>光电信息</t>
    </r>
  </si>
  <si>
    <r>
      <t xml:space="preserve">  </t>
    </r>
    <r>
      <rPr>
        <sz val="14"/>
        <rFont val="宋体"/>
        <family val="0"/>
      </rPr>
      <t>4</t>
    </r>
    <r>
      <rPr>
        <sz val="14"/>
        <rFont val="宋体"/>
        <family val="0"/>
      </rPr>
      <t>.纺织鞋服业</t>
    </r>
  </si>
  <si>
    <r>
      <t xml:space="preserve">  </t>
    </r>
    <r>
      <rPr>
        <sz val="14"/>
        <rFont val="宋体"/>
        <family val="0"/>
      </rPr>
      <t>5</t>
    </r>
    <r>
      <rPr>
        <sz val="14"/>
        <rFont val="宋体"/>
        <family val="0"/>
      </rPr>
      <t>.塑料化工业</t>
    </r>
  </si>
  <si>
    <r>
      <t xml:space="preserve">  </t>
    </r>
    <r>
      <rPr>
        <sz val="14"/>
        <rFont val="宋体"/>
        <family val="0"/>
      </rPr>
      <t>6</t>
    </r>
    <r>
      <rPr>
        <sz val="14"/>
        <rFont val="宋体"/>
        <family val="0"/>
      </rPr>
      <t>.日用轻工业</t>
    </r>
  </si>
  <si>
    <r>
      <t xml:space="preserve">  </t>
    </r>
    <r>
      <rPr>
        <sz val="14"/>
        <rFont val="宋体"/>
        <family val="0"/>
      </rPr>
      <t xml:space="preserve">  #：纸品制造</t>
    </r>
  </si>
  <si>
    <r>
      <t xml:space="preserve">  </t>
    </r>
    <r>
      <rPr>
        <sz val="14"/>
        <rFont val="宋体"/>
        <family val="0"/>
      </rPr>
      <t xml:space="preserve">     粮油食品</t>
    </r>
  </si>
  <si>
    <r>
      <t xml:space="preserve">  </t>
    </r>
    <r>
      <rPr>
        <sz val="14"/>
        <rFont val="宋体"/>
        <family val="0"/>
      </rPr>
      <t>7</t>
    </r>
    <r>
      <rPr>
        <sz val="14"/>
        <rFont val="宋体"/>
        <family val="0"/>
      </rPr>
      <t>.其他</t>
    </r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</si>
  <si>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</si>
  <si>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</si>
  <si>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</si>
  <si>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</si>
  <si>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</si>
  <si>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</si>
  <si>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</si>
  <si>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t>二、固定资产投资(不含农户）</t>
  </si>
  <si>
    <t xml:space="preserve">    1、项目投资（城镇项目和非农户项目）</t>
  </si>
  <si>
    <t xml:space="preserve">    2、房地产开发投资</t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</si>
  <si>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</si>
  <si>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</si>
  <si>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</si>
  <si>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</si>
  <si>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</si>
  <si>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</si>
  <si>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</si>
  <si>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</si>
  <si>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</si>
  <si>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</si>
  <si>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</si>
  <si>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</si>
  <si>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</si>
  <si>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</si>
  <si>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</si>
  <si>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</si>
  <si>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</si>
  <si>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</si>
  <si>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 xml:space="preserve"> </t>
  </si>
  <si>
    <t>9月末余额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</si>
  <si>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</si>
  <si>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</si>
  <si>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</si>
  <si>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</si>
  <si>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</si>
  <si>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</si>
  <si>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</si>
  <si>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</si>
  <si>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</si>
  <si>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</si>
  <si>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2018年1-9月</t>
  </si>
  <si>
    <t>名称</t>
  </si>
  <si>
    <t>2018年</t>
  </si>
  <si>
    <t>同比%</t>
  </si>
  <si>
    <t>项目数</t>
  </si>
  <si>
    <t>本年新增项目入库数</t>
  </si>
  <si>
    <t>本月新增项目入库数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</si>
  <si>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</si>
  <si>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</si>
  <si>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</si>
  <si>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</si>
  <si>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</si>
  <si>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</si>
  <si>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</si>
  <si>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</si>
  <si>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</si>
  <si>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</si>
  <si>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</si>
  <si>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</si>
  <si>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</si>
  <si>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</si>
  <si>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</si>
  <si>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</si>
  <si>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</si>
  <si>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</si>
  <si>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</si>
  <si>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</si>
  <si>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</si>
  <si>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</si>
  <si>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</si>
  <si>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</si>
  <si>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</si>
  <si>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</si>
  <si>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</si>
  <si>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</si>
  <si>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</si>
  <si>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</si>
  <si>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</si>
  <si>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</si>
  <si>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</si>
  <si>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</si>
  <si>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</si>
  <si>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</si>
  <si>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 xml:space="preserve">说明:1.南安经济开发区、雪峰华侨经济开发区为管辖口径数据，下同。
     2.本表不含房地产开发投资额。
     3.本表数据为原始上报，未经上级核定。   
     4.飞地投资计入引进方。                                             </t>
  </si>
  <si>
    <t>重点工业项目投资完成情况</t>
  </si>
  <si>
    <t xml:space="preserve">                               2018年1-9月</t>
  </si>
  <si>
    <t>责任单位</t>
  </si>
  <si>
    <t>计划项目数</t>
  </si>
  <si>
    <t>年度固定资产投资</t>
  </si>
  <si>
    <t>已入库项目数</t>
  </si>
  <si>
    <t>完成年度投资计划%</t>
  </si>
  <si>
    <t>A  类  乡 镇</t>
  </si>
  <si>
    <t>总项目</t>
  </si>
  <si>
    <t>其中柳城</t>
  </si>
  <si>
    <t>其中榕桥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</si>
  <si>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</si>
  <si>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</si>
  <si>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</si>
  <si>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</si>
  <si>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</si>
  <si>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</si>
  <si>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</si>
  <si>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</si>
  <si>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C 类  乡 镇</t>
  </si>
  <si>
    <t>蓬华（含飞地）</t>
  </si>
  <si>
    <t>向阳（含飞地）</t>
  </si>
  <si>
    <t>洪梅（含飞地）</t>
  </si>
  <si>
    <t>无
分
类</t>
  </si>
  <si>
    <t>扶茂</t>
  </si>
  <si>
    <t>在建重点项目投资完成情况</t>
  </si>
  <si>
    <t xml:space="preserve"> 2018年1-9月</t>
  </si>
  <si>
    <t>项目数
（个）</t>
  </si>
  <si>
    <t>计划投资</t>
  </si>
  <si>
    <t>完成全年投资计划%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</si>
  <si>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</si>
  <si>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</si>
  <si>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</si>
  <si>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</si>
  <si>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</si>
  <si>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</si>
  <si>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</si>
  <si>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</si>
  <si>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</si>
  <si>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</si>
  <si>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</si>
  <si>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</si>
  <si>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</si>
  <si>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.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</si>
  <si>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</si>
  <si>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</si>
  <si>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</si>
  <si>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</si>
  <si>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</si>
  <si>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</si>
  <si>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</si>
  <si>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</si>
  <si>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</si>
  <si>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</si>
  <si>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</si>
  <si>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</si>
  <si>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</si>
  <si>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雪峰经济开发区</t>
  </si>
  <si>
    <t>经济开发区</t>
  </si>
  <si>
    <t>商务局</t>
  </si>
  <si>
    <t>公安局</t>
  </si>
  <si>
    <t>住建局</t>
  </si>
  <si>
    <t>城乡规划局</t>
  </si>
  <si>
    <t>市政局</t>
  </si>
  <si>
    <t>行政服务中心</t>
  </si>
  <si>
    <t>交通局</t>
  </si>
  <si>
    <t>水利局</t>
  </si>
  <si>
    <t>文体新局</t>
  </si>
  <si>
    <t>教育局</t>
  </si>
  <si>
    <t>卫计局</t>
  </si>
  <si>
    <t>检察院</t>
  </si>
  <si>
    <t>法院</t>
  </si>
  <si>
    <t>公路分局</t>
  </si>
  <si>
    <t>电力公司</t>
  </si>
  <si>
    <t>滨海基地办</t>
  </si>
  <si>
    <t>滨江基地办</t>
  </si>
  <si>
    <t>光电基地办</t>
  </si>
  <si>
    <t>观音山基地办</t>
  </si>
  <si>
    <t>旧城改造指挥部</t>
  </si>
  <si>
    <t>泉州芯谷南安园区办</t>
  </si>
  <si>
    <t>榕桥项目办</t>
  </si>
  <si>
    <t>各乡镇（街道）规模以上工业产值完成情况</t>
  </si>
  <si>
    <t>2018年1－9月</t>
  </si>
  <si>
    <t>单位：万元</t>
  </si>
  <si>
    <t>2018年企业数（个）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</si>
  <si>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</si>
  <si>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</si>
  <si>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</si>
  <si>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</si>
  <si>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</si>
  <si>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</si>
  <si>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</si>
  <si>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</si>
  <si>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</si>
  <si>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                       2018年1-9月   </t>
  </si>
  <si>
    <t xml:space="preserve"> 单位：万元</t>
  </si>
  <si>
    <t>去年
全年实绩</t>
  </si>
  <si>
    <t>今年
计划数</t>
  </si>
  <si>
    <t>今年累计
完成税收实绩(考核口径）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</si>
  <si>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</si>
  <si>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</si>
  <si>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</si>
  <si>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</si>
  <si>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</si>
  <si>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</si>
  <si>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</si>
  <si>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</si>
  <si>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</si>
  <si>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</si>
  <si>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</si>
  <si>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</si>
  <si>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</si>
  <si>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</si>
  <si>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</si>
  <si>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</si>
  <si>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</si>
  <si>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</si>
  <si>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</si>
  <si>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</si>
  <si>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</si>
  <si>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</si>
  <si>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</si>
  <si>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</si>
  <si>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</si>
  <si>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</si>
  <si>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</si>
  <si>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</si>
  <si>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</si>
  <si>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</si>
  <si>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</si>
  <si>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</si>
  <si>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</si>
  <si>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</si>
  <si>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 xml:space="preserve">                            2018年 1－9月            单位：个、万美元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</si>
  <si>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</si>
  <si>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</si>
  <si>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</si>
  <si>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</si>
  <si>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</si>
  <si>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</si>
  <si>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</si>
  <si>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</si>
  <si>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t>2018年  1－9 月        单位：万千瓦时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</si>
  <si>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</si>
  <si>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</si>
  <si>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</si>
  <si>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</si>
  <si>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</si>
  <si>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</si>
  <si>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泉州市各县（市、区）GDP完成情况</t>
  </si>
  <si>
    <t xml:space="preserve">                   2018年1-9月            单位：亿元</t>
  </si>
  <si>
    <t>GDP总量</t>
  </si>
  <si>
    <t>增长(％)</t>
  </si>
  <si>
    <t>位次</t>
  </si>
  <si>
    <t>本月</t>
  </si>
  <si>
    <t>泉州</t>
  </si>
  <si>
    <t>台商投资区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</si>
  <si>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</si>
  <si>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</si>
  <si>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</si>
  <si>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</si>
  <si>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</si>
  <si>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</si>
  <si>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</si>
  <si>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</si>
  <si>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</si>
  <si>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</si>
  <si>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</si>
  <si>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>泉州市各县（市、区）固定资产投资完成情况</t>
  </si>
  <si>
    <t>2018年1-9月               单位：亿元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</si>
  <si>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</si>
  <si>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</si>
  <si>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</si>
  <si>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</si>
  <si>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</si>
  <si>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</si>
  <si>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</si>
  <si>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</si>
  <si>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</si>
  <si>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</si>
  <si>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</si>
  <si>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</si>
  <si>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</si>
  <si>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</si>
  <si>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注:1.南安市固定资产投资（不含农户）增幅排名居泉州市各县（市、区）第4位；
   2.全社会工业性投资增幅排名居泉州市各县（市、区）第4位；
   3.本月市局未反馈绝对值。</t>
  </si>
  <si>
    <t>泉州市各县（市、区）规模以上工业增加值和产销</t>
  </si>
  <si>
    <t>单位：亿元</t>
  </si>
  <si>
    <t>累计增加值</t>
  </si>
  <si>
    <r>
      <t>增长（</t>
    </r>
    <r>
      <rPr>
        <sz val="9"/>
        <rFont val="Times New Roman"/>
        <family val="1"/>
      </rPr>
      <t/>
    </r>
    <r>
      <rPr>
        <sz val="9"/>
        <rFont val="Times New Roman"/>
        <family val="1"/>
      </rPr>
      <t>%）</t>
    </r>
  </si>
  <si>
    <t>累计销售产值</t>
  </si>
  <si>
    <t>产销率（％）</t>
  </si>
  <si>
    <t>注：南安市规模以上工业增加值增幅排名居泉州市各县（市、区）第6位。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</si>
  <si>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</si>
  <si>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</si>
  <si>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</si>
  <si>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</si>
  <si>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r>
      <t>全</t>
    </r>
    <r>
      <rPr>
        <sz val="10.5"/>
        <rFont val="Times New Roman"/>
        <family val="1"/>
      </rPr>
      <t/>
    </r>
    <r>
      <rPr>
        <sz val="10.5"/>
        <rFont val="Times New Roman"/>
        <family val="1"/>
      </rPr>
      <t xml:space="preserve">  市</t>
    </r>
  </si>
  <si>
    <t>注：1.南安市社会消费品零售总额增幅排名位居泉州市各县（市、区）第5位；
    2.限额以上零售额增幅排名位居泉州市各县（市、区）第7位。</t>
  </si>
  <si>
    <t>泉州市各县（市、区）财政收入和支出完成情况</t>
  </si>
  <si>
    <t>一般公共预算总收入</t>
  </si>
  <si>
    <r>
      <t>增长</t>
    </r>
    <r>
      <rPr>
        <sz val="12"/>
        <rFont val="宋体"/>
        <family val="0"/>
      </rPr>
      <t>(%)</t>
    </r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</si>
  <si>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</si>
  <si>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</si>
  <si>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</si>
  <si>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</si>
  <si>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</si>
  <si>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</si>
  <si>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</si>
  <si>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</si>
  <si>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</si>
  <si>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</si>
  <si>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</si>
  <si>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</si>
  <si>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</si>
  <si>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</si>
  <si>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</si>
  <si>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</si>
  <si>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注：1.一般公共预算总收入口径为不含基金收入。
    2.南安市一般公共预算总收入增幅排名居泉州市各县（市、区）第5位；
    3.南安市一般公共预算收入增幅排名居泉州市各县（市、区）第3位。</t>
  </si>
  <si>
    <t>泉州市各县（市、区）供电完成情况</t>
  </si>
  <si>
    <t>2018年1-9月        单位：万千瓦时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</si>
  <si>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</si>
  <si>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比</t>
    </r>
    <r>
      <rPr>
        <sz val="14"/>
        <rFont val="仿宋_GB2312"/>
        <family val="3"/>
      </rPr>
      <t>去年同期
增长（%）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</si>
  <si>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</si>
  <si>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</si>
  <si>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</si>
  <si>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</si>
  <si>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</si>
  <si>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</si>
  <si>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</si>
  <si>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 xml:space="preserve">     4.南安市累计用电量增幅排名居泉州市各县（市、区）第1位。</t>
  </si>
  <si>
    <t>南安市2018年度计生主要指标</t>
  </si>
  <si>
    <t>性别比%</t>
  </si>
  <si>
    <t>出生率‰</t>
  </si>
  <si>
    <t>政策符合率%</t>
  </si>
  <si>
    <t>溪美街道</t>
  </si>
  <si>
    <t>柳城街道</t>
  </si>
  <si>
    <t>美林街道</t>
  </si>
  <si>
    <t>省新镇</t>
  </si>
  <si>
    <t>仑苍镇</t>
  </si>
  <si>
    <t>东田镇</t>
  </si>
  <si>
    <t>英都镇</t>
  </si>
  <si>
    <t>翔云镇</t>
  </si>
  <si>
    <t>金淘镇</t>
  </si>
  <si>
    <t>诗山镇</t>
  </si>
  <si>
    <t>蓬华镇</t>
  </si>
  <si>
    <t>码头镇</t>
  </si>
  <si>
    <t>九都镇</t>
  </si>
  <si>
    <t>乐峰镇</t>
  </si>
  <si>
    <t>罗东镇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</si>
  <si>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</si>
  <si>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</si>
  <si>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</si>
  <si>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</si>
  <si>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</si>
  <si>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</si>
  <si>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</si>
  <si>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</si>
  <si>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</si>
  <si>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眉山乡</t>
  </si>
  <si>
    <t>向阳乡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</si>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</sst>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 &quot;￥&quot;* #,##0.00_ ;_ &quot;￥&quot;* \-#,##0.00_ ;_ &quot;￥&quot;* \-??_ ;_ @_ "/>
    <numFmt numFmtId="181" formatCode="mmm\ dd\,\ yy"/>
    <numFmt numFmtId="182" formatCode="_(&quot;$&quot;* #,##0_);_(&quot;$&quot;* \(#,##0\);_(&quot;$&quot;* &quot;-&quot;??_);_(@_)"/>
    <numFmt numFmtId="183" formatCode="_(&quot;$&quot;* #,##0.0_);_(&quot;$&quot;* \(#,##0.0\);_(&quot;$&quot;* &quot;-&quot;??_);_(@_)"/>
    <numFmt numFmtId="184" formatCode="mm/dd/yy_)"/>
    <numFmt numFmtId="185" formatCode="0.00_ "/>
    <numFmt numFmtId="186" formatCode="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  <numFmt numFmtId="193" formatCode="0.0%"/>
  </numFmts>
  <fonts count="7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  <font>
      <sz val="20"/>
      <name val="宋体"/>
      <family val="0"/>
    </font>
    <font>
      <b/>
      <sz val="18"/>
      <name val="仿宋_GB2312"/>
      <family val="3"/>
    </font>
    <font>
      <sz val="14"/>
      <name val="仿宋_GB2312"/>
      <family val="3"/>
    </font>
    <font>
      <sz val="14"/>
      <name val="隶书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3"/>
    </font>
    <font>
      <sz val="14"/>
      <color indexed="8"/>
      <name val="Times New Roman"/>
      <family val="1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i/>
      <sz val="10"/>
      <name val="MS Sans Serif"/>
      <family val="2"/>
    </font>
    <font>
      <sz val="12"/>
      <name val="바탕체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9"/>
      <name val="Times New Roman"/>
      <family val="1"/>
    </font>
    <font>
      <sz val="20"/>
      <name val="仿宋_GB2312"/>
      <family val="3"/>
    </font>
    <font>
      <sz val="14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9" fillId="2" borderId="1" applyNumberFormat="0" applyBorder="0" applyAlignment="0" applyProtection="0"/>
    <xf numFmtId="178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47" fillId="4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6" borderId="0" applyNumberFormat="0" applyBorder="0" applyAlignment="0" applyProtection="0"/>
    <xf numFmtId="179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0" fillId="3" borderId="3" applyNumberFormat="0" applyFon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2" fillId="0" borderId="0">
      <alignment/>
      <protection/>
    </xf>
    <xf numFmtId="0" fontId="54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44" fillId="6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6" fillId="9" borderId="0" applyNumberFormat="0" applyBorder="0" applyAlignment="0" applyProtection="0"/>
    <xf numFmtId="0" fontId="50" fillId="0" borderId="6" applyNumberFormat="0" applyFill="0" applyAlignment="0" applyProtection="0"/>
    <xf numFmtId="0" fontId="46" fillId="10" borderId="0" applyNumberFormat="0" applyBorder="0" applyAlignment="0" applyProtection="0"/>
    <xf numFmtId="0" fontId="48" fillId="2" borderId="7" applyNumberFormat="0" applyAlignment="0" applyProtection="0"/>
    <xf numFmtId="0" fontId="41" fillId="2" borderId="2" applyNumberFormat="0" applyAlignment="0" applyProtection="0"/>
    <xf numFmtId="0" fontId="42" fillId="11" borderId="8" applyNumberFormat="0" applyAlignment="0" applyProtection="0"/>
    <xf numFmtId="0" fontId="52" fillId="0" borderId="9" applyNumberFormat="0" applyFill="0" applyAlignment="0" applyProtection="0"/>
    <xf numFmtId="0" fontId="43" fillId="7" borderId="0" applyNumberFormat="0" applyBorder="0" applyAlignment="0" applyProtection="0"/>
    <xf numFmtId="0" fontId="31" fillId="4" borderId="0" applyNumberFormat="0" applyBorder="0" applyAlignment="0" applyProtection="0"/>
    <xf numFmtId="0" fontId="46" fillId="12" borderId="0" applyNumberFormat="0" applyBorder="0" applyAlignment="0" applyProtection="0"/>
    <xf numFmtId="0" fontId="57" fillId="0" borderId="10" applyNumberFormat="0" applyFill="0" applyAlignment="0" applyProtection="0"/>
    <xf numFmtId="0" fontId="43" fillId="7" borderId="0" applyNumberFormat="0" applyBorder="0" applyAlignment="0" applyProtection="0"/>
    <xf numFmtId="0" fontId="45" fillId="5" borderId="0" applyNumberFormat="0" applyBorder="0" applyAlignment="0" applyProtection="0"/>
    <xf numFmtId="0" fontId="31" fillId="13" borderId="0" applyNumberFormat="0" applyBorder="0" applyAlignment="0" applyProtection="0"/>
    <xf numFmtId="0" fontId="46" fillId="9" borderId="0" applyNumberFormat="0" applyBorder="0" applyAlignment="0" applyProtection="0"/>
    <xf numFmtId="0" fontId="31" fillId="2" borderId="0" applyNumberFormat="0" applyBorder="0" applyAlignment="0" applyProtection="0"/>
    <xf numFmtId="0" fontId="31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1" fillId="2" borderId="0" applyNumberFormat="0" applyBorder="0" applyAlignment="0" applyProtection="0"/>
    <xf numFmtId="0" fontId="31" fillId="10" borderId="0" applyNumberFormat="0" applyBorder="0" applyAlignment="0" applyProtection="0"/>
    <xf numFmtId="0" fontId="46" fillId="9" borderId="0" applyNumberFormat="0" applyBorder="0" applyAlignment="0" applyProtection="0"/>
    <xf numFmtId="0" fontId="31" fillId="16" borderId="0" applyNumberFormat="0" applyBorder="0" applyAlignment="0" applyProtection="0"/>
    <xf numFmtId="0" fontId="46" fillId="9" borderId="0" applyNumberFormat="0" applyBorder="0" applyAlignment="0" applyProtection="0"/>
    <xf numFmtId="0" fontId="46" fillId="17" borderId="0" applyNumberFormat="0" applyBorder="0" applyAlignment="0" applyProtection="0"/>
    <xf numFmtId="0" fontId="31" fillId="4" borderId="0" applyNumberFormat="0" applyBorder="0" applyAlignment="0" applyProtection="0"/>
    <xf numFmtId="0" fontId="12" fillId="0" borderId="0">
      <alignment/>
      <protection/>
    </xf>
    <xf numFmtId="0" fontId="46" fillId="4" borderId="0" applyNumberFormat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38" fontId="49" fillId="10" borderId="0" applyNumberFormat="0" applyBorder="0" applyAlignment="0" applyProtection="0"/>
    <xf numFmtId="0" fontId="60" fillId="0" borderId="0">
      <alignment/>
      <protection/>
    </xf>
    <xf numFmtId="0" fontId="59" fillId="0" borderId="0">
      <alignment/>
      <protection/>
    </xf>
    <xf numFmtId="10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0">
      <alignment/>
      <protection locked="0"/>
    </xf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6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 vertical="center"/>
      <protection/>
    </xf>
    <xf numFmtId="0" fontId="43" fillId="7" borderId="0" applyNumberFormat="0" applyBorder="0" applyAlignment="0" applyProtection="0"/>
    <xf numFmtId="0" fontId="0" fillId="0" borderId="0">
      <alignment vertical="center"/>
      <protection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>
      <alignment/>
      <protection/>
    </xf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1" fillId="0" borderId="0">
      <alignment/>
      <protection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4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397">
    <xf numFmtId="0" fontId="0" fillId="0" borderId="0" xfId="0" applyFont="1" applyAlignment="1">
      <alignment/>
    </xf>
    <xf numFmtId="0" fontId="1" fillId="0" borderId="0" xfId="127">
      <alignment/>
      <protection/>
    </xf>
    <xf numFmtId="0" fontId="2" fillId="7" borderId="0" xfId="127" applyFont="1" applyFill="1">
      <alignment/>
      <protection/>
    </xf>
    <xf numFmtId="0" fontId="1" fillId="7" borderId="0" xfId="127" applyFill="1">
      <alignment/>
      <protection/>
    </xf>
    <xf numFmtId="0" fontId="1" fillId="5" borderId="11" xfId="127" applyFill="1" applyBorder="1">
      <alignment/>
      <protection/>
    </xf>
    <xf numFmtId="0" fontId="3" fillId="18" borderId="12" xfId="127" applyFont="1" applyFill="1" applyBorder="1" applyAlignment="1">
      <alignment horizontal="center"/>
      <protection/>
    </xf>
    <xf numFmtId="0" fontId="4" fillId="19" borderId="13" xfId="127" applyFont="1" applyFill="1" applyBorder="1" applyAlignment="1">
      <alignment horizontal="center"/>
      <protection/>
    </xf>
    <xf numFmtId="0" fontId="3" fillId="18" borderId="13" xfId="127" applyFont="1" applyFill="1" applyBorder="1" applyAlignment="1">
      <alignment horizontal="center"/>
      <protection/>
    </xf>
    <xf numFmtId="0" fontId="3" fillId="18" borderId="14" xfId="127" applyFont="1" applyFill="1" applyBorder="1" applyAlignment="1">
      <alignment horizontal="center"/>
      <protection/>
    </xf>
    <xf numFmtId="0" fontId="1" fillId="5" borderId="15" xfId="127" applyFill="1" applyBorder="1">
      <alignment/>
      <protection/>
    </xf>
    <xf numFmtId="0" fontId="0" fillId="0" borderId="0" xfId="103">
      <alignment/>
      <protection/>
    </xf>
    <xf numFmtId="0" fontId="1" fillId="5" borderId="16" xfId="127" applyFill="1" applyBorder="1">
      <alignment/>
      <protection/>
    </xf>
    <xf numFmtId="0" fontId="5" fillId="0" borderId="0" xfId="174" applyFont="1" applyBorder="1" applyAlignment="1">
      <alignment horizontal="center" vertical="center"/>
      <protection/>
    </xf>
    <xf numFmtId="0" fontId="0" fillId="0" borderId="0" xfId="174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0" fillId="0" borderId="18" xfId="174" applyFont="1" applyBorder="1" applyAlignment="1">
      <alignment horizontal="center" vertical="center" wrapText="1"/>
      <protection/>
    </xf>
    <xf numFmtId="0" fontId="0" fillId="0" borderId="1" xfId="174" applyFont="1" applyBorder="1" applyAlignment="1">
      <alignment horizontal="center" vertical="center" wrapText="1"/>
      <protection/>
    </xf>
    <xf numFmtId="0" fontId="0" fillId="0" borderId="19" xfId="174" applyFont="1" applyBorder="1" applyAlignment="1">
      <alignment horizontal="center" vertical="center" wrapText="1"/>
      <protection/>
    </xf>
    <xf numFmtId="0" fontId="0" fillId="0" borderId="18" xfId="174" applyFont="1" applyBorder="1" applyAlignment="1">
      <alignment horizontal="center" vertical="center"/>
      <protection/>
    </xf>
    <xf numFmtId="2" fontId="0" fillId="0" borderId="1" xfId="174" applyNumberFormat="1" applyFont="1" applyBorder="1" applyAlignment="1">
      <alignment horizontal="center" vertical="center"/>
      <protection/>
    </xf>
    <xf numFmtId="185" fontId="0" fillId="0" borderId="1" xfId="174" applyNumberFormat="1" applyFont="1" applyBorder="1" applyAlignment="1">
      <alignment horizontal="center" vertical="center" wrapText="1"/>
      <protection/>
    </xf>
    <xf numFmtId="185" fontId="0" fillId="0" borderId="19" xfId="174" applyNumberFormat="1" applyFont="1" applyBorder="1" applyAlignment="1">
      <alignment horizontal="center" vertical="center"/>
      <protection/>
    </xf>
    <xf numFmtId="1" fontId="0" fillId="0" borderId="0" xfId="174" applyNumberFormat="1" applyFont="1" applyBorder="1" applyAlignment="1">
      <alignment horizontal="center" vertical="center"/>
      <protection/>
    </xf>
    <xf numFmtId="0" fontId="2" fillId="0" borderId="0" xfId="174" applyFont="1" applyBorder="1" applyAlignment="1">
      <alignment horizontal="center" vertical="center"/>
      <protection/>
    </xf>
    <xf numFmtId="0" fontId="0" fillId="0" borderId="0" xfId="131">
      <alignment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6" fontId="9" fillId="0" borderId="1" xfId="132" applyNumberFormat="1" applyFont="1" applyBorder="1" applyAlignment="1">
      <alignment horizontal="center" vertical="center"/>
      <protection/>
    </xf>
    <xf numFmtId="185" fontId="9" fillId="0" borderId="1" xfId="132" applyNumberFormat="1" applyFont="1" applyBorder="1" applyAlignment="1">
      <alignment horizontal="center" vertical="center"/>
      <protection/>
    </xf>
    <xf numFmtId="185" fontId="9" fillId="0" borderId="19" xfId="132" applyNumberFormat="1" applyFont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 vertical="center"/>
    </xf>
    <xf numFmtId="186" fontId="9" fillId="0" borderId="16" xfId="132" applyNumberFormat="1" applyFont="1" applyBorder="1" applyAlignment="1">
      <alignment horizontal="center" vertical="center"/>
      <protection/>
    </xf>
    <xf numFmtId="185" fontId="9" fillId="0" borderId="16" xfId="132" applyNumberFormat="1" applyFont="1" applyBorder="1" applyAlignment="1">
      <alignment horizontal="center" vertical="center"/>
      <protection/>
    </xf>
    <xf numFmtId="185" fontId="9" fillId="0" borderId="24" xfId="132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5" fillId="0" borderId="0" xfId="131" applyFont="1" applyFill="1" applyBorder="1" applyAlignment="1">
      <alignment horizontal="left" vertical="center" wrapText="1"/>
      <protection/>
    </xf>
    <xf numFmtId="0" fontId="0" fillId="0" borderId="0" xfId="114" applyFont="1">
      <alignment vertical="center"/>
      <protection/>
    </xf>
    <xf numFmtId="187" fontId="0" fillId="0" borderId="0" xfId="114" applyNumberFormat="1" applyFont="1">
      <alignment vertical="center"/>
      <protection/>
    </xf>
    <xf numFmtId="0" fontId="7" fillId="0" borderId="0" xfId="114" applyFont="1" applyAlignment="1">
      <alignment horizontal="center" vertical="center"/>
      <protection/>
    </xf>
    <xf numFmtId="187" fontId="7" fillId="0" borderId="0" xfId="114" applyNumberFormat="1" applyFont="1" applyAlignment="1">
      <alignment horizontal="center" vertical="center"/>
      <protection/>
    </xf>
    <xf numFmtId="0" fontId="10" fillId="0" borderId="0" xfId="114" applyFont="1" applyAlignment="1">
      <alignment horizontal="justify" vertical="center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12" fillId="0" borderId="21" xfId="114" applyFont="1" applyBorder="1" applyAlignment="1">
      <alignment horizontal="center" vertical="center" wrapText="1"/>
      <protection/>
    </xf>
    <xf numFmtId="187" fontId="0" fillId="0" borderId="21" xfId="114" applyNumberFormat="1" applyFont="1" applyBorder="1" applyAlignment="1">
      <alignment horizontal="center" vertical="center" wrapText="1"/>
      <protection/>
    </xf>
    <xf numFmtId="0" fontId="0" fillId="0" borderId="21" xfId="114" applyFont="1" applyBorder="1" applyAlignment="1">
      <alignment horizontal="center" vertical="center" wrapText="1"/>
      <protection/>
    </xf>
    <xf numFmtId="0" fontId="0" fillId="0" borderId="22" xfId="114" applyFont="1" applyBorder="1" applyAlignment="1">
      <alignment horizontal="center" vertical="center" wrapText="1"/>
      <protection/>
    </xf>
    <xf numFmtId="0" fontId="10" fillId="0" borderId="25" xfId="114" applyFont="1" applyBorder="1" applyAlignment="1">
      <alignment horizontal="justify" vertical="center" wrapText="1"/>
      <protection/>
    </xf>
    <xf numFmtId="0" fontId="12" fillId="0" borderId="1" xfId="114" applyFont="1" applyBorder="1" applyAlignment="1">
      <alignment horizontal="center" vertical="center" wrapText="1"/>
      <protection/>
    </xf>
    <xf numFmtId="187" fontId="12" fillId="0" borderId="1" xfId="114" applyNumberFormat="1" applyFont="1" applyBorder="1" applyAlignment="1">
      <alignment horizontal="center" vertical="center" wrapText="1"/>
      <protection/>
    </xf>
    <xf numFmtId="187" fontId="12" fillId="0" borderId="26" xfId="114" applyNumberFormat="1" applyFont="1" applyBorder="1" applyAlignment="1">
      <alignment horizontal="center" vertical="center" wrapText="1"/>
      <protection/>
    </xf>
    <xf numFmtId="185" fontId="12" fillId="0" borderId="1" xfId="114" applyNumberFormat="1" applyFont="1" applyBorder="1" applyAlignment="1">
      <alignment horizontal="center" vertical="center" wrapText="1"/>
      <protection/>
    </xf>
    <xf numFmtId="0" fontId="10" fillId="0" borderId="23" xfId="114" applyFont="1" applyBorder="1" applyAlignment="1">
      <alignment horizontal="justify" vertical="center" wrapText="1"/>
      <protection/>
    </xf>
    <xf numFmtId="0" fontId="12" fillId="0" borderId="16" xfId="114" applyFont="1" applyBorder="1" applyAlignment="1">
      <alignment horizontal="center" vertical="center" wrapText="1"/>
      <protection/>
    </xf>
    <xf numFmtId="187" fontId="12" fillId="0" borderId="16" xfId="114" applyNumberFormat="1" applyFont="1" applyBorder="1" applyAlignment="1">
      <alignment horizontal="center" vertical="center" wrapText="1"/>
      <protection/>
    </xf>
    <xf numFmtId="185" fontId="12" fillId="0" borderId="16" xfId="114" applyNumberFormat="1" applyFont="1" applyBorder="1" applyAlignment="1">
      <alignment horizontal="center" vertical="center" wrapText="1"/>
      <protection/>
    </xf>
    <xf numFmtId="187" fontId="12" fillId="0" borderId="24" xfId="114" applyNumberFormat="1" applyFont="1" applyBorder="1" applyAlignment="1">
      <alignment horizontal="center" vertical="center" wrapText="1"/>
      <protection/>
    </xf>
    <xf numFmtId="0" fontId="0" fillId="0" borderId="0" xfId="114" applyFont="1" applyAlignment="1">
      <alignment horizontal="left" vertical="center" wrapText="1"/>
      <protection/>
    </xf>
    <xf numFmtId="0" fontId="0" fillId="0" borderId="0" xfId="114" applyFont="1" applyAlignment="1">
      <alignment horizontal="left" vertical="center"/>
      <protection/>
    </xf>
    <xf numFmtId="187" fontId="0" fillId="0" borderId="0" xfId="114" applyNumberFormat="1" applyFont="1" applyAlignment="1">
      <alignment horizontal="left" vertical="center"/>
      <protection/>
    </xf>
    <xf numFmtId="0" fontId="10" fillId="0" borderId="0" xfId="114" applyFont="1" applyAlignment="1">
      <alignment vertical="center"/>
      <protection/>
    </xf>
    <xf numFmtId="187" fontId="10" fillId="0" borderId="0" xfId="114" applyNumberFormat="1" applyFont="1" applyAlignment="1">
      <alignment vertical="center"/>
      <protection/>
    </xf>
    <xf numFmtId="0" fontId="0" fillId="0" borderId="0" xfId="115" applyFont="1">
      <alignment vertical="center"/>
      <protection/>
    </xf>
    <xf numFmtId="0" fontId="7" fillId="0" borderId="0" xfId="115" applyFont="1" applyAlignment="1">
      <alignment horizontal="center" vertical="center"/>
      <protection/>
    </xf>
    <xf numFmtId="0" fontId="2" fillId="0" borderId="0" xfId="115" applyFont="1">
      <alignment vertical="center"/>
      <protection/>
    </xf>
    <xf numFmtId="0" fontId="0" fillId="0" borderId="20" xfId="114" applyFont="1" applyBorder="1" applyAlignment="1">
      <alignment horizontal="justify" vertical="center" wrapText="1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114" applyFont="1" applyBorder="1" applyAlignment="1">
      <alignment horizontal="center" vertical="center" wrapText="1"/>
      <protection/>
    </xf>
    <xf numFmtId="0" fontId="13" fillId="0" borderId="22" xfId="114" applyFont="1" applyBorder="1" applyAlignment="1">
      <alignment horizontal="center" vertical="center" wrapText="1"/>
      <protection/>
    </xf>
    <xf numFmtId="0" fontId="0" fillId="0" borderId="0" xfId="114" applyFont="1" applyBorder="1" applyAlignment="1">
      <alignment horizontal="left" vertical="center" wrapText="1"/>
      <protection/>
    </xf>
    <xf numFmtId="0" fontId="0" fillId="0" borderId="0" xfId="114" applyFont="1" applyBorder="1" applyAlignment="1">
      <alignment horizontal="left" vertical="center"/>
      <protection/>
    </xf>
    <xf numFmtId="0" fontId="14" fillId="0" borderId="0" xfId="115" applyFont="1" applyAlignment="1">
      <alignment horizontal="justify" vertical="center"/>
      <protection/>
    </xf>
    <xf numFmtId="0" fontId="0" fillId="0" borderId="0" xfId="43" applyFont="1">
      <alignment vertical="center"/>
      <protection/>
    </xf>
    <xf numFmtId="0" fontId="0" fillId="0" borderId="0" xfId="43" applyFont="1" applyFill="1">
      <alignment vertical="center"/>
      <protection/>
    </xf>
    <xf numFmtId="0" fontId="7" fillId="0" borderId="0" xfId="43" applyFont="1" applyAlignment="1">
      <alignment horizontal="center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14" fillId="0" borderId="0" xfId="43" applyFont="1" applyAlignment="1">
      <alignment horizontal="justify" vertical="center"/>
      <protection/>
    </xf>
    <xf numFmtId="0" fontId="10" fillId="0" borderId="0" xfId="43" applyFont="1" applyFill="1" applyAlignment="1">
      <alignment horizontal="right" vertical="center"/>
      <protection/>
    </xf>
    <xf numFmtId="0" fontId="13" fillId="0" borderId="20" xfId="43" applyFont="1" applyBorder="1" applyAlignment="1">
      <alignment horizontal="center" vertical="center" wrapText="1"/>
      <protection/>
    </xf>
    <xf numFmtId="0" fontId="13" fillId="0" borderId="21" xfId="43" applyFont="1" applyBorder="1" applyAlignment="1">
      <alignment horizontal="center" vertical="center" wrapText="1"/>
      <protection/>
    </xf>
    <xf numFmtId="0" fontId="13" fillId="0" borderId="21" xfId="43" applyFont="1" applyFill="1" applyBorder="1" applyAlignment="1">
      <alignment horizontal="center" vertical="center" wrapText="1"/>
      <protection/>
    </xf>
    <xf numFmtId="0" fontId="13" fillId="0" borderId="22" xfId="43" applyFont="1" applyFill="1" applyBorder="1" applyAlignment="1">
      <alignment horizontal="center" vertical="center" wrapText="1"/>
      <protection/>
    </xf>
    <xf numFmtId="0" fontId="10" fillId="0" borderId="25" xfId="43" applyFont="1" applyBorder="1" applyAlignment="1">
      <alignment horizontal="justify" vertical="center" wrapText="1"/>
      <protection/>
    </xf>
    <xf numFmtId="185" fontId="12" fillId="0" borderId="1" xfId="43" applyNumberFormat="1" applyFont="1" applyBorder="1" applyAlignment="1">
      <alignment horizontal="center" vertical="center" wrapText="1"/>
      <protection/>
    </xf>
    <xf numFmtId="187" fontId="12" fillId="0" borderId="1" xfId="43" applyNumberFormat="1" applyFont="1" applyBorder="1" applyAlignment="1">
      <alignment horizontal="center" vertical="center" wrapText="1"/>
      <protection/>
    </xf>
    <xf numFmtId="185" fontId="12" fillId="0" borderId="1" xfId="43" applyNumberFormat="1" applyFont="1" applyFill="1" applyBorder="1" applyAlignment="1">
      <alignment horizontal="center" vertical="center" wrapText="1"/>
      <protection/>
    </xf>
    <xf numFmtId="187" fontId="12" fillId="0" borderId="26" xfId="43" applyNumberFormat="1" applyFont="1" applyFill="1" applyBorder="1" applyAlignment="1">
      <alignment horizontal="center" vertical="center" wrapText="1"/>
      <protection/>
    </xf>
    <xf numFmtId="0" fontId="10" fillId="0" borderId="23" xfId="43" applyFont="1" applyBorder="1" applyAlignment="1">
      <alignment horizontal="justify" vertical="center" wrapText="1"/>
      <protection/>
    </xf>
    <xf numFmtId="185" fontId="12" fillId="0" borderId="16" xfId="43" applyNumberFormat="1" applyFont="1" applyBorder="1" applyAlignment="1">
      <alignment horizontal="center" vertical="center" wrapText="1"/>
      <protection/>
    </xf>
    <xf numFmtId="187" fontId="12" fillId="0" borderId="16" xfId="43" applyNumberFormat="1" applyFont="1" applyBorder="1" applyAlignment="1">
      <alignment horizontal="center" vertical="center" wrapText="1"/>
      <protection/>
    </xf>
    <xf numFmtId="185" fontId="12" fillId="0" borderId="16" xfId="43" applyNumberFormat="1" applyFont="1" applyFill="1" applyBorder="1" applyAlignment="1">
      <alignment horizontal="center" vertical="center" wrapText="1"/>
      <protection/>
    </xf>
    <xf numFmtId="187" fontId="12" fillId="0" borderId="24" xfId="43" applyNumberFormat="1" applyFont="1" applyFill="1" applyBorder="1" applyAlignment="1">
      <alignment horizontal="center" vertical="center" wrapText="1"/>
      <protection/>
    </xf>
    <xf numFmtId="0" fontId="0" fillId="0" borderId="27" xfId="43" applyFont="1" applyBorder="1" applyAlignment="1">
      <alignment horizontal="left" vertical="center"/>
      <protection/>
    </xf>
    <xf numFmtId="0" fontId="12" fillId="0" borderId="27" xfId="43" applyFont="1" applyBorder="1" applyAlignment="1">
      <alignment horizontal="left" vertical="center"/>
      <protection/>
    </xf>
    <xf numFmtId="0" fontId="12" fillId="0" borderId="27" xfId="43" applyFont="1" applyFill="1" applyBorder="1" applyAlignment="1">
      <alignment horizontal="left" vertical="center"/>
      <protection/>
    </xf>
    <xf numFmtId="0" fontId="15" fillId="0" borderId="0" xfId="43" applyFont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1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85" fontId="14" fillId="0" borderId="1" xfId="0" applyNumberFormat="1" applyFont="1" applyBorder="1" applyAlignment="1">
      <alignment horizontal="center" vertical="center" wrapText="1"/>
    </xf>
    <xf numFmtId="187" fontId="14" fillId="0" borderId="1" xfId="0" applyNumberFormat="1" applyFont="1" applyBorder="1" applyAlignment="1">
      <alignment horizontal="center" vertical="center" wrapText="1"/>
    </xf>
    <xf numFmtId="187" fontId="14" fillId="0" borderId="26" xfId="0" applyNumberFormat="1" applyFont="1" applyBorder="1" applyAlignment="1">
      <alignment horizontal="center" vertical="center" wrapText="1"/>
    </xf>
    <xf numFmtId="0" fontId="0" fillId="0" borderId="27" xfId="43" applyNumberFormat="1" applyFont="1" applyFill="1" applyBorder="1" applyAlignment="1">
      <alignment horizontal="left" vertical="center" wrapText="1"/>
      <protection/>
    </xf>
    <xf numFmtId="187" fontId="0" fillId="0" borderId="0" xfId="0" applyNumberFormat="1" applyFont="1" applyAlignment="1">
      <alignment/>
    </xf>
    <xf numFmtId="0" fontId="1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6" fillId="0" borderId="2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185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87" fontId="18" fillId="0" borderId="1" xfId="0" applyNumberFormat="1" applyFont="1" applyBorder="1" applyAlignment="1">
      <alignment horizontal="right" vertical="center" wrapText="1"/>
    </xf>
    <xf numFmtId="187" fontId="18" fillId="0" borderId="1" xfId="0" applyNumberFormat="1" applyFont="1" applyBorder="1" applyAlignment="1">
      <alignment vertical="center" wrapText="1"/>
    </xf>
    <xf numFmtId="187" fontId="14" fillId="0" borderId="26" xfId="138" applyNumberFormat="1" applyFont="1" applyBorder="1">
      <alignment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7" fontId="18" fillId="0" borderId="1" xfId="138" applyNumberFormat="1" applyFont="1" applyBorder="1" applyAlignment="1">
      <alignment horizontal="right"/>
      <protection/>
    </xf>
    <xf numFmtId="187" fontId="18" fillId="0" borderId="1" xfId="138" applyNumberFormat="1" applyFont="1" applyBorder="1" applyAlignment="1">
      <alignment/>
      <protection/>
    </xf>
    <xf numFmtId="177" fontId="12" fillId="0" borderId="25" xfId="19" applyFont="1" applyBorder="1" applyAlignment="1">
      <alignment horizontal="center" vertical="center" wrapText="1"/>
    </xf>
    <xf numFmtId="177" fontId="12" fillId="0" borderId="1" xfId="19" applyFont="1" applyBorder="1" applyAlignment="1">
      <alignment horizontal="center" vertical="center" wrapText="1"/>
    </xf>
    <xf numFmtId="187" fontId="18" fillId="0" borderId="1" xfId="0" applyNumberFormat="1" applyFont="1" applyBorder="1" applyAlignment="1">
      <alignment horizontal="right"/>
    </xf>
    <xf numFmtId="0" fontId="0" fillId="0" borderId="25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/>
    </xf>
    <xf numFmtId="187" fontId="18" fillId="0" borderId="1" xfId="139" applyNumberFormat="1" applyFont="1" applyBorder="1" applyAlignment="1">
      <alignment vertical="center"/>
      <protection/>
    </xf>
    <xf numFmtId="187" fontId="18" fillId="0" borderId="1" xfId="141" applyNumberFormat="1" applyFont="1" applyBorder="1" applyAlignment="1">
      <alignment vertical="center"/>
      <protection/>
    </xf>
    <xf numFmtId="187" fontId="18" fillId="0" borderId="1" xfId="144" applyNumberFormat="1" applyFont="1" applyBorder="1" applyAlignment="1">
      <alignment vertical="center"/>
      <protection/>
    </xf>
    <xf numFmtId="187" fontId="18" fillId="0" borderId="1" xfId="145" applyNumberFormat="1" applyFont="1" applyBorder="1" applyAlignment="1">
      <alignment vertical="center"/>
      <protection/>
    </xf>
    <xf numFmtId="0" fontId="0" fillId="0" borderId="28" xfId="0" applyFont="1" applyBorder="1" applyAlignment="1">
      <alignment horizontal="center" vertical="center" textRotation="255"/>
    </xf>
    <xf numFmtId="187" fontId="18" fillId="0" borderId="1" xfId="146" applyNumberFormat="1" applyFont="1" applyBorder="1" applyAlignment="1">
      <alignment vertical="center"/>
      <protection/>
    </xf>
    <xf numFmtId="0" fontId="0" fillId="0" borderId="31" xfId="0" applyFont="1" applyBorder="1" applyAlignment="1">
      <alignment horizontal="center" vertical="center" textRotation="255"/>
    </xf>
    <xf numFmtId="187" fontId="18" fillId="0" borderId="1" xfId="140" applyNumberFormat="1" applyFont="1" applyBorder="1" applyAlignment="1">
      <alignment vertical="center"/>
      <protection/>
    </xf>
    <xf numFmtId="187" fontId="18" fillId="0" borderId="1" xfId="147" applyNumberFormat="1" applyFont="1" applyBorder="1" applyAlignment="1">
      <alignment vertical="center"/>
      <protection/>
    </xf>
    <xf numFmtId="0" fontId="0" fillId="0" borderId="29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/>
    </xf>
    <xf numFmtId="187" fontId="18" fillId="0" borderId="26" xfId="0" applyNumberFormat="1" applyFont="1" applyBorder="1" applyAlignment="1">
      <alignment vertical="center" wrapText="1"/>
    </xf>
    <xf numFmtId="0" fontId="0" fillId="0" borderId="25" xfId="133" applyBorder="1" applyAlignment="1">
      <alignment vertical="center" textRotation="255"/>
      <protection/>
    </xf>
    <xf numFmtId="187" fontId="18" fillId="0" borderId="1" xfId="148" applyNumberFormat="1" applyFont="1" applyBorder="1" applyAlignment="1">
      <alignment vertical="center"/>
      <protection/>
    </xf>
    <xf numFmtId="187" fontId="18" fillId="0" borderId="26" xfId="138" applyNumberFormat="1" applyFont="1" applyBorder="1" applyAlignment="1">
      <alignment/>
      <protection/>
    </xf>
    <xf numFmtId="187" fontId="18" fillId="0" borderId="1" xfId="149" applyNumberFormat="1" applyFont="1" applyBorder="1" applyAlignment="1">
      <alignment vertical="center"/>
      <protection/>
    </xf>
    <xf numFmtId="187" fontId="18" fillId="0" borderId="1" xfId="142" applyNumberFormat="1" applyFont="1" applyBorder="1" applyAlignment="1">
      <alignment vertical="center"/>
      <protection/>
    </xf>
    <xf numFmtId="187" fontId="18" fillId="0" borderId="1" xfId="143" applyNumberFormat="1" applyFont="1" applyBorder="1" applyAlignment="1">
      <alignment vertical="center"/>
      <protection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177" fontId="7" fillId="0" borderId="0" xfId="19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1" xfId="134" applyFont="1" applyBorder="1" applyAlignment="1">
      <alignment horizontal="center" vertical="center" wrapText="1"/>
      <protection/>
    </xf>
    <xf numFmtId="0" fontId="12" fillId="0" borderId="1" xfId="134" applyFont="1" applyBorder="1" applyAlignment="1">
      <alignment horizontal="center" vertical="center"/>
      <protection/>
    </xf>
    <xf numFmtId="0" fontId="12" fillId="0" borderId="26" xfId="134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2" fillId="0" borderId="19" xfId="134" applyFont="1" applyBorder="1" applyAlignment="1">
      <alignment horizontal="center" vertical="center"/>
      <protection/>
    </xf>
    <xf numFmtId="0" fontId="12" fillId="0" borderId="1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0" fillId="0" borderId="0" xfId="133" applyFont="1" applyAlignment="1">
      <alignment vertical="center"/>
      <protection/>
    </xf>
    <xf numFmtId="0" fontId="0" fillId="0" borderId="0" xfId="133" applyAlignment="1">
      <alignment vertical="center" wrapText="1"/>
      <protection/>
    </xf>
    <xf numFmtId="0" fontId="13" fillId="0" borderId="0" xfId="133" applyFont="1" applyAlignment="1">
      <alignment vertical="center"/>
      <protection/>
    </xf>
    <xf numFmtId="0" fontId="0" fillId="0" borderId="0" xfId="133">
      <alignment vertical="center"/>
      <protection/>
    </xf>
    <xf numFmtId="0" fontId="17" fillId="0" borderId="0" xfId="133" applyFont="1" applyAlignment="1">
      <alignment horizontal="center" vertical="center"/>
      <protection/>
    </xf>
    <xf numFmtId="0" fontId="13" fillId="0" borderId="17" xfId="133" applyFont="1" applyBorder="1" applyAlignment="1">
      <alignment horizontal="center" vertical="center"/>
      <protection/>
    </xf>
    <xf numFmtId="180" fontId="13" fillId="0" borderId="17" xfId="156" applyFont="1" applyBorder="1" applyAlignment="1">
      <alignment horizontal="center" vertical="center"/>
    </xf>
    <xf numFmtId="0" fontId="20" fillId="0" borderId="25" xfId="133" applyFont="1" applyBorder="1" applyAlignment="1">
      <alignment horizontal="center" vertical="center"/>
      <protection/>
    </xf>
    <xf numFmtId="0" fontId="20" fillId="0" borderId="1" xfId="133" applyFont="1" applyBorder="1" applyAlignment="1">
      <alignment horizontal="center" vertical="center"/>
      <protection/>
    </xf>
    <xf numFmtId="0" fontId="20" fillId="0" borderId="1" xfId="133" applyFont="1" applyBorder="1" applyAlignment="1">
      <alignment horizontal="center" vertical="center" wrapText="1"/>
      <protection/>
    </xf>
    <xf numFmtId="0" fontId="13" fillId="0" borderId="25" xfId="133" applyFont="1" applyBorder="1" applyAlignment="1">
      <alignment horizontal="center" vertical="center" wrapText="1"/>
      <protection/>
    </xf>
    <xf numFmtId="0" fontId="13" fillId="0" borderId="1" xfId="133" applyFont="1" applyBorder="1" applyAlignment="1">
      <alignment horizontal="center" vertical="center" wrapText="1"/>
      <protection/>
    </xf>
    <xf numFmtId="187" fontId="0" fillId="0" borderId="1" xfId="150" applyNumberFormat="1" applyFont="1" applyBorder="1" applyAlignment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0" fillId="0" borderId="1" xfId="135" applyNumberFormat="1" applyFont="1" applyBorder="1" applyAlignment="1">
      <alignment horizontal="center" vertical="center"/>
      <protection/>
    </xf>
    <xf numFmtId="0" fontId="0" fillId="0" borderId="1" xfId="133" applyBorder="1" applyAlignment="1">
      <alignment horizontal="center" vertical="center"/>
      <protection/>
    </xf>
    <xf numFmtId="187" fontId="0" fillId="0" borderId="1" xfId="135" applyNumberFormat="1" applyFont="1" applyFill="1" applyBorder="1" applyAlignment="1">
      <alignment horizontal="center" vertical="center"/>
      <protection/>
    </xf>
    <xf numFmtId="0" fontId="0" fillId="0" borderId="28" xfId="133" applyBorder="1" applyAlignment="1">
      <alignment horizontal="center" vertical="center" textRotation="255"/>
      <protection/>
    </xf>
    <xf numFmtId="0" fontId="0" fillId="0" borderId="31" xfId="133" applyBorder="1" applyAlignment="1">
      <alignment horizontal="center" vertical="center" textRotation="255"/>
      <protection/>
    </xf>
    <xf numFmtId="0" fontId="0" fillId="0" borderId="29" xfId="133" applyBorder="1" applyAlignment="1">
      <alignment horizontal="center" vertical="center" textRotation="255"/>
      <protection/>
    </xf>
    <xf numFmtId="0" fontId="0" fillId="0" borderId="25" xfId="136" applyBorder="1" applyAlignment="1">
      <alignment horizontal="center" vertical="center" wrapText="1"/>
      <protection/>
    </xf>
    <xf numFmtId="0" fontId="0" fillId="0" borderId="1" xfId="136" applyBorder="1" applyAlignment="1">
      <alignment horizontal="center" vertical="center" wrapText="1"/>
      <protection/>
    </xf>
    <xf numFmtId="187" fontId="0" fillId="0" borderId="1" xfId="133" applyNumberFormat="1" applyBorder="1" applyAlignment="1">
      <alignment horizontal="right" vertical="center" wrapText="1"/>
      <protection/>
    </xf>
    <xf numFmtId="187" fontId="0" fillId="0" borderId="1" xfId="133" applyNumberFormat="1" applyBorder="1" applyAlignment="1">
      <alignment horizontal="center" vertical="center" wrapText="1"/>
      <protection/>
    </xf>
    <xf numFmtId="0" fontId="0" fillId="0" borderId="1" xfId="136" applyFont="1" applyBorder="1" applyAlignment="1">
      <alignment horizontal="center" vertical="center" wrapText="1"/>
      <protection/>
    </xf>
    <xf numFmtId="187" fontId="0" fillId="0" borderId="1" xfId="133" applyNumberFormat="1" applyFont="1" applyBorder="1" applyAlignment="1">
      <alignment horizontal="right" vertical="center" wrapText="1"/>
      <protection/>
    </xf>
    <xf numFmtId="187" fontId="0" fillId="0" borderId="1" xfId="133" applyNumberFormat="1" applyFont="1" applyBorder="1" applyAlignment="1">
      <alignment horizontal="center" vertical="center"/>
      <protection/>
    </xf>
    <xf numFmtId="0" fontId="0" fillId="0" borderId="1" xfId="133" applyFont="1" applyBorder="1" applyAlignment="1">
      <alignment horizontal="center" vertical="center"/>
      <protection/>
    </xf>
    <xf numFmtId="187" fontId="0" fillId="0" borderId="1" xfId="133" applyNumberFormat="1" applyFont="1" applyBorder="1" applyAlignment="1">
      <alignment horizontal="right" vertical="center"/>
      <protection/>
    </xf>
    <xf numFmtId="0" fontId="0" fillId="0" borderId="29" xfId="133" applyFont="1" applyBorder="1" applyAlignment="1">
      <alignment vertical="center"/>
      <protection/>
    </xf>
    <xf numFmtId="0" fontId="20" fillId="0" borderId="26" xfId="133" applyFont="1" applyBorder="1" applyAlignment="1">
      <alignment horizontal="center" vertical="center" wrapText="1"/>
      <protection/>
    </xf>
    <xf numFmtId="0" fontId="20" fillId="0" borderId="26" xfId="133" applyFont="1" applyBorder="1" applyAlignment="1">
      <alignment horizontal="center" vertical="center"/>
      <protection/>
    </xf>
    <xf numFmtId="1" fontId="0" fillId="0" borderId="26" xfId="135" applyNumberFormat="1" applyFont="1" applyBorder="1" applyAlignment="1">
      <alignment horizontal="center" vertical="center"/>
      <protection/>
    </xf>
    <xf numFmtId="187" fontId="0" fillId="20" borderId="1" xfId="135" applyNumberFormat="1" applyFont="1" applyFill="1" applyBorder="1" applyAlignment="1">
      <alignment horizontal="center" vertical="center"/>
      <protection/>
    </xf>
    <xf numFmtId="0" fontId="0" fillId="0" borderId="26" xfId="133" applyBorder="1" applyAlignment="1">
      <alignment horizontal="center" vertical="center" wrapText="1"/>
      <protection/>
    </xf>
    <xf numFmtId="0" fontId="13" fillId="0" borderId="0" xfId="133" applyFont="1" applyAlignment="1">
      <alignment vertical="center" wrapText="1"/>
      <protection/>
    </xf>
    <xf numFmtId="0" fontId="0" fillId="0" borderId="26" xfId="133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3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86" fontId="14" fillId="0" borderId="1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186" fontId="14" fillId="0" borderId="1" xfId="0" applyNumberFormat="1" applyFont="1" applyBorder="1" applyAlignment="1">
      <alignment horizontal="center" vertical="center"/>
    </xf>
    <xf numFmtId="186" fontId="14" fillId="0" borderId="26" xfId="0" applyNumberFormat="1" applyFont="1" applyBorder="1" applyAlignment="1">
      <alignment horizontal="center" vertical="center"/>
    </xf>
    <xf numFmtId="186" fontId="14" fillId="0" borderId="1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86" fontId="14" fillId="0" borderId="1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87" fontId="14" fillId="0" borderId="1" xfId="0" applyNumberFormat="1" applyFont="1" applyBorder="1" applyAlignment="1">
      <alignment horizontal="center" vertical="center"/>
    </xf>
    <xf numFmtId="187" fontId="14" fillId="0" borderId="2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6" fontId="24" fillId="2" borderId="33" xfId="0" applyNumberFormat="1" applyFont="1" applyFill="1" applyBorder="1" applyAlignment="1">
      <alignment horizontal="center" vertical="center" wrapText="1"/>
    </xf>
    <xf numFmtId="185" fontId="24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22" fillId="0" borderId="0" xfId="129" applyFont="1" applyAlignment="1">
      <alignment horizontal="center" vertical="center"/>
      <protection/>
    </xf>
    <xf numFmtId="185" fontId="22" fillId="0" borderId="0" xfId="129" applyNumberFormat="1" applyFont="1" applyAlignment="1">
      <alignment horizontal="center" vertical="center"/>
      <protection/>
    </xf>
    <xf numFmtId="0" fontId="2" fillId="0" borderId="17" xfId="129" applyFont="1" applyBorder="1" applyAlignment="1">
      <alignment horizontal="center" vertical="center"/>
      <protection/>
    </xf>
    <xf numFmtId="185" fontId="2" fillId="0" borderId="0" xfId="129" applyNumberFormat="1" applyFont="1" applyBorder="1" applyAlignment="1">
      <alignment horizontal="right" vertical="center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185" fontId="25" fillId="0" borderId="19" xfId="129" applyNumberFormat="1" applyFont="1" applyFill="1" applyBorder="1" applyAlignment="1">
      <alignment horizontal="center" vertical="center" wrapText="1"/>
      <protection/>
    </xf>
    <xf numFmtId="0" fontId="26" fillId="0" borderId="35" xfId="0" applyNumberFormat="1" applyFont="1" applyBorder="1" applyAlignment="1">
      <alignment horizontal="center" vertical="center" wrapText="1"/>
    </xf>
    <xf numFmtId="0" fontId="27" fillId="0" borderId="1" xfId="173" applyFont="1" applyFill="1" applyBorder="1" applyAlignment="1">
      <alignment horizontal="center" vertical="center" wrapText="1"/>
      <protection/>
    </xf>
    <xf numFmtId="187" fontId="27" fillId="0" borderId="1" xfId="27" applyNumberFormat="1" applyFont="1" applyFill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 wrapText="1"/>
    </xf>
    <xf numFmtId="0" fontId="28" fillId="0" borderId="1" xfId="173" applyFont="1" applyFill="1" applyBorder="1" applyAlignment="1">
      <alignment horizontal="center" vertical="center"/>
      <protection/>
    </xf>
    <xf numFmtId="0" fontId="2" fillId="0" borderId="1" xfId="129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129" applyFont="1" applyFill="1" applyBorder="1" applyAlignment="1">
      <alignment horizontal="center" vertical="center"/>
      <protection/>
    </xf>
    <xf numFmtId="0" fontId="28" fillId="0" borderId="37" xfId="0" applyNumberFormat="1" applyFont="1" applyBorder="1" applyAlignment="1">
      <alignment horizontal="center" vertical="center" wrapText="1"/>
    </xf>
    <xf numFmtId="0" fontId="28" fillId="0" borderId="36" xfId="173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 wrapText="1"/>
    </xf>
    <xf numFmtId="188" fontId="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88" fontId="0" fillId="0" borderId="0" xfId="0" applyNumberFormat="1" applyFont="1" applyAlignment="1">
      <alignment vertical="center"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44" fontId="0" fillId="0" borderId="0" xfId="157" applyFont="1" applyFill="1" applyAlignment="1">
      <alignment vertical="center"/>
    </xf>
    <xf numFmtId="44" fontId="0" fillId="0" borderId="0" xfId="157" applyFont="1" applyFill="1" applyBorder="1" applyAlignment="1">
      <alignment vertical="center"/>
    </xf>
    <xf numFmtId="44" fontId="0" fillId="0" borderId="17" xfId="157" applyFont="1" applyFill="1" applyBorder="1" applyAlignment="1">
      <alignment vertical="center"/>
    </xf>
    <xf numFmtId="44" fontId="0" fillId="0" borderId="17" xfId="157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horizontal="left" vertical="center"/>
    </xf>
    <xf numFmtId="186" fontId="36" fillId="0" borderId="1" xfId="0" applyNumberFormat="1" applyFont="1" applyFill="1" applyBorder="1" applyAlignment="1">
      <alignment horizontal="center" vertical="center"/>
    </xf>
    <xf numFmtId="187" fontId="36" fillId="0" borderId="26" xfId="0" applyNumberFormat="1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horizontal="center" vertical="center"/>
    </xf>
    <xf numFmtId="186" fontId="36" fillId="0" borderId="26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shrinkToFit="1"/>
    </xf>
    <xf numFmtId="49" fontId="36" fillId="0" borderId="26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86" fontId="36" fillId="0" borderId="1" xfId="0" applyNumberFormat="1" applyFont="1" applyFill="1" applyBorder="1" applyAlignment="1">
      <alignment horizontal="center" vertical="center" shrinkToFit="1"/>
    </xf>
    <xf numFmtId="187" fontId="36" fillId="0" borderId="26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186" fontId="36" fillId="0" borderId="0" xfId="0" applyNumberFormat="1" applyFont="1" applyFill="1" applyBorder="1" applyAlignment="1">
      <alignment horizontal="center" vertical="center"/>
    </xf>
    <xf numFmtId="188" fontId="36" fillId="0" borderId="1" xfId="0" applyNumberFormat="1" applyFont="1" applyFill="1" applyBorder="1" applyAlignment="1">
      <alignment horizontal="center" vertical="center" shrinkToFit="1"/>
    </xf>
    <xf numFmtId="188" fontId="36" fillId="0" borderId="26" xfId="0" applyNumberFormat="1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vertical="center"/>
    </xf>
    <xf numFmtId="186" fontId="16" fillId="0" borderId="17" xfId="0" applyNumberFormat="1" applyFont="1" applyFill="1" applyBorder="1" applyAlignment="1">
      <alignment vertical="center"/>
    </xf>
    <xf numFmtId="189" fontId="16" fillId="0" borderId="17" xfId="0" applyNumberFormat="1" applyFont="1" applyFill="1" applyBorder="1" applyAlignment="1">
      <alignment vertical="center"/>
    </xf>
    <xf numFmtId="187" fontId="16" fillId="0" borderId="17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left" vertical="center" wrapText="1"/>
    </xf>
    <xf numFmtId="186" fontId="36" fillId="0" borderId="1" xfId="0" applyNumberFormat="1" applyFont="1" applyFill="1" applyBorder="1" applyAlignment="1">
      <alignment horizontal="center" vertical="center" wrapText="1"/>
    </xf>
    <xf numFmtId="190" fontId="36" fillId="0" borderId="1" xfId="0" applyNumberFormat="1" applyFont="1" applyFill="1" applyBorder="1" applyAlignment="1">
      <alignment horizontal="center" vertical="center" wrapText="1"/>
    </xf>
    <xf numFmtId="187" fontId="36" fillId="0" borderId="40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left" vertical="center"/>
    </xf>
    <xf numFmtId="190" fontId="36" fillId="0" borderId="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 vertical="center" shrinkToFit="1"/>
    </xf>
    <xf numFmtId="188" fontId="36" fillId="0" borderId="19" xfId="0" applyNumberFormat="1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vertical="center" shrinkToFit="1"/>
    </xf>
    <xf numFmtId="0" fontId="16" fillId="0" borderId="25" xfId="0" applyFont="1" applyFill="1" applyBorder="1" applyAlignment="1">
      <alignment horizontal="left" vertical="center" shrinkToFit="1"/>
    </xf>
    <xf numFmtId="188" fontId="36" fillId="0" borderId="19" xfId="0" applyNumberFormat="1" applyFont="1" applyFill="1" applyBorder="1" applyAlignment="1">
      <alignment horizontal="center" vertical="center"/>
    </xf>
    <xf numFmtId="187" fontId="36" fillId="0" borderId="19" xfId="0" applyNumberFormat="1" applyFont="1" applyFill="1" applyBorder="1" applyAlignment="1">
      <alignment horizontal="center" vertical="center"/>
    </xf>
    <xf numFmtId="191" fontId="16" fillId="0" borderId="0" xfId="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36" fillId="0" borderId="26" xfId="0" applyNumberFormat="1" applyFont="1" applyFill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35" fillId="0" borderId="26" xfId="0" applyFont="1" applyFill="1" applyBorder="1" applyAlignment="1">
      <alignment horizontal="center" vertical="center"/>
    </xf>
    <xf numFmtId="0" fontId="36" fillId="0" borderId="1" xfId="118" applyFont="1" applyFill="1" applyBorder="1" applyAlignment="1">
      <alignment horizontal="center" vertical="center" shrinkToFit="1"/>
      <protection/>
    </xf>
    <xf numFmtId="187" fontId="36" fillId="0" borderId="26" xfId="118" applyNumberFormat="1" applyFont="1" applyFill="1" applyBorder="1" applyAlignment="1">
      <alignment horizontal="center" vertical="center" shrinkToFit="1"/>
      <protection/>
    </xf>
    <xf numFmtId="192" fontId="0" fillId="0" borderId="19" xfId="137" applyNumberFormat="1" applyFont="1" applyFill="1" applyBorder="1" applyAlignment="1">
      <alignment horizontal="center" vertical="center"/>
      <protection/>
    </xf>
    <xf numFmtId="193" fontId="16" fillId="0" borderId="0" xfId="0" applyNumberFormat="1" applyFont="1" applyFill="1" applyAlignment="1">
      <alignment vertical="center"/>
    </xf>
  </cellXfs>
  <cellStyles count="16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好_（统计）2016年2月重点工业项目一览表" xfId="28"/>
    <cellStyle name="Followed Hyperlink" xfId="29"/>
    <cellStyle name="_ET_STYLE_NoName_00__Book1" xfId="30"/>
    <cellStyle name="注释" xfId="31"/>
    <cellStyle name="常规 6" xfId="32"/>
    <cellStyle name="ColLevel_5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标题 1" xfId="41"/>
    <cellStyle name="差_201602乡镇税收" xfId="42"/>
    <cellStyle name="常规 8" xfId="43"/>
    <cellStyle name="ColLevel_7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链接单元格" xfId="52"/>
    <cellStyle name="好_201602乡镇税收" xfId="53"/>
    <cellStyle name="20% - 强调文字颜色 6" xfId="54"/>
    <cellStyle name="强调文字颜色 2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RowLevel_5" xfId="63"/>
    <cellStyle name="20% - 强调文字颜色 2" xfId="64"/>
    <cellStyle name="40% - 强调文字颜色 2" xfId="65"/>
    <cellStyle name="RowLevel_6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0,0&#13;&#10;NA&#13;&#10;" xfId="76"/>
    <cellStyle name="60% - 强调文字颜色 6" xfId="77"/>
    <cellStyle name="样式 1" xfId="78"/>
    <cellStyle name="??" xfId="79"/>
    <cellStyle name="_Book1" xfId="80"/>
    <cellStyle name="常规 10 2 2 2" xfId="81"/>
    <cellStyle name="ColLevel_1" xfId="82"/>
    <cellStyle name="常规 2" xfId="83"/>
    <cellStyle name="ColLevel_2" xfId="84"/>
    <cellStyle name="常规 3" xfId="85"/>
    <cellStyle name="ColLevel_3" xfId="86"/>
    <cellStyle name="常规 4" xfId="87"/>
    <cellStyle name="ColLevel_4" xfId="88"/>
    <cellStyle name="常规 5" xfId="89"/>
    <cellStyle name="ColLevel_6" xfId="90"/>
    <cellStyle name="常规 7" xfId="91"/>
    <cellStyle name="Grey" xfId="92"/>
    <cellStyle name="Normal - Style1" xfId="93"/>
    <cellStyle name="Normal_0105第二套审计报表定稿" xfId="94"/>
    <cellStyle name="Percent [2]" xfId="95"/>
    <cellStyle name="RowLevel_1" xfId="96"/>
    <cellStyle name="RowLevel_2" xfId="97"/>
    <cellStyle name="RowLevel_3" xfId="98"/>
    <cellStyle name="RowLevel_4" xfId="99"/>
    <cellStyle name="百分比 2 6" xfId="100"/>
    <cellStyle name="襞" xfId="101"/>
    <cellStyle name="标题_2017年度前三个月计生报表" xfId="102"/>
    <cellStyle name="常规_Book1_1" xfId="103"/>
    <cellStyle name="差_（统计）2016年2月重点工业项目一览表" xfId="104"/>
    <cellStyle name="差_2016.11 信息月报" xfId="105"/>
    <cellStyle name="差_2016.12 信息月报" xfId="106"/>
    <cellStyle name="差_2017.02 统计月报" xfId="107"/>
    <cellStyle name="差_2017年度前三个月计生报表" xfId="108"/>
    <cellStyle name="差_Book1" xfId="109"/>
    <cellStyle name="差_信息月报2016.6" xfId="110"/>
    <cellStyle name="好_2016.12 信息月报" xfId="111"/>
    <cellStyle name="差_信息月报2016.9" xfId="112"/>
    <cellStyle name="常规 10" xfId="113"/>
    <cellStyle name="常规 10 2 2" xfId="114"/>
    <cellStyle name="常规 10 2 2 2_2016.11 信息月报" xfId="115"/>
    <cellStyle name="常规 10 3 3" xfId="116"/>
    <cellStyle name="常规 10_2016.11 信息月报" xfId="117"/>
    <cellStyle name="常规 11" xfId="118"/>
    <cellStyle name="好_信息月报2016.6" xfId="119"/>
    <cellStyle name="常规 12" xfId="120"/>
    <cellStyle name="常规 13" xfId="121"/>
    <cellStyle name="常规 14" xfId="122"/>
    <cellStyle name="好_信息月报2016.9" xfId="123"/>
    <cellStyle name="常规 15" xfId="124"/>
    <cellStyle name="常规 22" xfId="125"/>
    <cellStyle name="常规 28" xfId="126"/>
    <cellStyle name="표준_kc-elec system check list" xfId="127"/>
    <cellStyle name="常规 9" xfId="128"/>
    <cellStyle name="常规 9 9" xfId="129"/>
    <cellStyle name="常规 9_2016.11 信息月报" xfId="130"/>
    <cellStyle name="常规_2010各县供电情况" xfId="131"/>
    <cellStyle name="常规_2010各县供电情况 3" xfId="132"/>
    <cellStyle name="常规_201602乡镇税收" xfId="133"/>
    <cellStyle name="常规_Sheet1" xfId="134"/>
    <cellStyle name="常规_Sheet2" xfId="135"/>
    <cellStyle name="常规_Sheet2_1" xfId="136"/>
    <cellStyle name="常规_Sheet3" xfId="137"/>
    <cellStyle name="常规_统计局报表1007" xfId="138"/>
    <cellStyle name="常规_镇供电" xfId="139"/>
    <cellStyle name="常规_镇供电_5" xfId="140"/>
    <cellStyle name="常规_镇供电_1" xfId="141"/>
    <cellStyle name="常规_镇供电_10" xfId="142"/>
    <cellStyle name="常规_镇供电_11" xfId="143"/>
    <cellStyle name="常规_镇供电_2" xfId="144"/>
    <cellStyle name="常规_镇供电_3" xfId="145"/>
    <cellStyle name="常规_镇供电_4" xfId="146"/>
    <cellStyle name="常规_镇供电_6" xfId="147"/>
    <cellStyle name="常规_镇供电_8" xfId="148"/>
    <cellStyle name="常规_镇供电_9" xfId="149"/>
    <cellStyle name="常规_镇税收" xfId="150"/>
    <cellStyle name="好_2016.11 信息月报" xfId="151"/>
    <cellStyle name="常规_Sheet1_Sheet1" xfId="152"/>
    <cellStyle name="好_2017.02 统计月报" xfId="153"/>
    <cellStyle name="好_2017年度前三个月计生报表" xfId="154"/>
    <cellStyle name="好_Book1" xfId="155"/>
    <cellStyle name="货币_201602乡镇税收" xfId="156"/>
    <cellStyle name="货币_2016年2月分乡镇固投" xfId="157"/>
    <cellStyle name="霓付 [0]_97MBO" xfId="158"/>
    <cellStyle name="霓付_97MBO" xfId="159"/>
    <cellStyle name="烹拳 [0]_97MBO" xfId="160"/>
    <cellStyle name="烹拳_97MBO" xfId="161"/>
    <cellStyle name="普通_ 白土" xfId="162"/>
    <cellStyle name="千分位[0]_ 白土" xfId="163"/>
    <cellStyle name="千分位_ 白土" xfId="164"/>
    <cellStyle name="千位[0]_laroux" xfId="165"/>
    <cellStyle name="千位_laroux" xfId="166"/>
    <cellStyle name="钎霖_laroux" xfId="167"/>
    <cellStyle name="콤마 [0]_BOILER-CO1" xfId="168"/>
    <cellStyle name="콤마_BOILER-CO1" xfId="169"/>
    <cellStyle name="통화 [0]_BOILER-CO1" xfId="170"/>
    <cellStyle name="통화_BOILER-CO1" xfId="171"/>
    <cellStyle name="표준_0N-HANDLING " xfId="172"/>
    <cellStyle name="常规 9 2" xfId="173"/>
    <cellStyle name="常规_2017年度前三个月计生报表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18.07&#32479;&#35745;&#26376;&#25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472;&#32654;&#20025;\&#32508;&#21512;&#20998;&#26512;\2017&#24180;\2017.03\2017.03%20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1在建"/>
      <sheetName val="镇固投"/>
      <sheetName val="县工业"/>
      <sheetName val="县固定资产"/>
      <sheetName val="县供电"/>
      <sheetName val="县社消"/>
      <sheetName val="县财政收支"/>
      <sheetName val="县CPI"/>
      <sheetName val="计生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="70" zoomScaleNormal="70" zoomScaleSheetLayoutView="75" workbookViewId="0" topLeftCell="A4">
      <selection activeCell="D8" sqref="D8"/>
    </sheetView>
  </sheetViews>
  <sheetFormatPr defaultColWidth="9.00390625" defaultRowHeight="14.25"/>
  <cols>
    <col min="1" max="1" width="51.50390625" style="327" customWidth="1"/>
    <col min="2" max="2" width="14.75390625" style="327" customWidth="1"/>
    <col min="3" max="3" width="21.625" style="327" customWidth="1"/>
    <col min="4" max="4" width="21.125" style="327" customWidth="1"/>
    <col min="5" max="5" width="9.125" style="327" bestFit="1" customWidth="1"/>
    <col min="6" max="6" width="17.25390625" style="327" bestFit="1" customWidth="1"/>
    <col min="7" max="10" width="15.875" style="327" bestFit="1" customWidth="1"/>
    <col min="11" max="16384" width="9.00390625" style="327" customWidth="1"/>
  </cols>
  <sheetData>
    <row r="1" spans="1:4" s="114" customFormat="1" ht="49.5" customHeight="1">
      <c r="A1" s="331" t="s">
        <v>0</v>
      </c>
      <c r="B1" s="331"/>
      <c r="C1" s="331"/>
      <c r="D1" s="331"/>
    </row>
    <row r="2" spans="1:4" ht="19.5" customHeight="1">
      <c r="A2" s="332" t="s">
        <v>1</v>
      </c>
      <c r="B2" s="332"/>
      <c r="C2" s="332"/>
      <c r="D2" s="332"/>
    </row>
    <row r="3" spans="1:4" s="327" customFormat="1" ht="49.5" customHeight="1">
      <c r="A3" s="333" t="s">
        <v>2</v>
      </c>
      <c r="B3" s="334" t="s">
        <v>3</v>
      </c>
      <c r="C3" s="335" t="s">
        <v>4</v>
      </c>
      <c r="D3" s="336" t="s">
        <v>5</v>
      </c>
    </row>
    <row r="4" spans="1:4" s="328" customFormat="1" ht="49.5" customHeight="1">
      <c r="A4" s="337" t="s">
        <v>6</v>
      </c>
      <c r="B4" s="120" t="s">
        <v>7</v>
      </c>
      <c r="C4" s="338">
        <v>6591346.93628233</v>
      </c>
      <c r="D4" s="339">
        <v>8.75484702430552</v>
      </c>
    </row>
    <row r="5" spans="1:4" s="328" customFormat="1" ht="49.5" customHeight="1">
      <c r="A5" s="337" t="s">
        <v>8</v>
      </c>
      <c r="B5" s="120" t="s">
        <v>7</v>
      </c>
      <c r="C5" s="338">
        <v>182964</v>
      </c>
      <c r="D5" s="339">
        <v>1.3258826596139244</v>
      </c>
    </row>
    <row r="6" spans="1:4" s="328" customFormat="1" ht="49.5" customHeight="1">
      <c r="A6" s="340" t="s">
        <v>9</v>
      </c>
      <c r="B6" s="120" t="s">
        <v>7</v>
      </c>
      <c r="C6" s="338">
        <v>3628485.93628233</v>
      </c>
      <c r="D6" s="339">
        <v>9.04170073372832</v>
      </c>
    </row>
    <row r="7" spans="1:4" s="328" customFormat="1" ht="49.5" customHeight="1">
      <c r="A7" s="340" t="s">
        <v>10</v>
      </c>
      <c r="B7" s="120" t="s">
        <v>7</v>
      </c>
      <c r="C7" s="338">
        <v>2779897</v>
      </c>
      <c r="D7" s="339">
        <v>8.837020749668483</v>
      </c>
    </row>
    <row r="8" spans="1:4" s="328" customFormat="1" ht="49.5" customHeight="1">
      <c r="A8" s="340" t="s">
        <v>11</v>
      </c>
      <c r="B8" s="120" t="s">
        <v>7</v>
      </c>
      <c r="C8" s="338">
        <v>3285888</v>
      </c>
      <c r="D8" s="339">
        <v>9.402009204981042</v>
      </c>
    </row>
    <row r="9" spans="1:4" s="328" customFormat="1" ht="49.5" customHeight="1">
      <c r="A9" s="337" t="s">
        <v>12</v>
      </c>
      <c r="B9" s="120" t="s">
        <v>7</v>
      </c>
      <c r="C9" s="338">
        <v>325728.83786869916</v>
      </c>
      <c r="D9" s="339">
        <v>1.8458581788119375</v>
      </c>
    </row>
    <row r="10" spans="1:4" s="328" customFormat="1" ht="49.5" customHeight="1">
      <c r="A10" s="337" t="s">
        <v>13</v>
      </c>
      <c r="B10" s="120" t="s">
        <v>7</v>
      </c>
      <c r="C10" s="338">
        <v>17948095.886050723</v>
      </c>
      <c r="D10" s="339">
        <v>14.170785514948477</v>
      </c>
    </row>
    <row r="11" spans="1:4" s="114" customFormat="1" ht="49.5" customHeight="1">
      <c r="A11" s="337" t="s">
        <v>14</v>
      </c>
      <c r="B11" s="120" t="s">
        <v>7</v>
      </c>
      <c r="C11" s="341" t="s">
        <v>15</v>
      </c>
      <c r="D11" s="339">
        <v>19.8</v>
      </c>
    </row>
    <row r="12" spans="1:4" s="114" customFormat="1" ht="49.5" customHeight="1">
      <c r="A12" s="337" t="s">
        <v>16</v>
      </c>
      <c r="B12" s="120" t="s">
        <v>7</v>
      </c>
      <c r="C12" s="341" t="s">
        <v>15</v>
      </c>
      <c r="D12" s="342" t="s">
        <v>17</v>
      </c>
    </row>
    <row r="13" spans="1:4" s="114" customFormat="1" ht="49.5" customHeight="1">
      <c r="A13" s="337" t="s">
        <v>18</v>
      </c>
      <c r="B13" s="120" t="s">
        <v>7</v>
      </c>
      <c r="C13" s="341" t="s">
        <v>15</v>
      </c>
      <c r="D13" s="342" t="s">
        <v>19</v>
      </c>
    </row>
    <row r="14" spans="1:4" s="114" customFormat="1" ht="49.5" customHeight="1">
      <c r="A14" s="337" t="s">
        <v>20</v>
      </c>
      <c r="B14" s="120" t="s">
        <v>7</v>
      </c>
      <c r="C14" s="338">
        <v>72278</v>
      </c>
      <c r="D14" s="342" t="s">
        <v>21</v>
      </c>
    </row>
    <row r="15" spans="1:7" s="328" customFormat="1" ht="49.5" customHeight="1">
      <c r="A15" s="337" t="s">
        <v>22</v>
      </c>
      <c r="B15" s="120" t="s">
        <v>7</v>
      </c>
      <c r="C15" s="338">
        <v>3763684.0245406656</v>
      </c>
      <c r="D15" s="339">
        <v>14.215453385089717</v>
      </c>
      <c r="F15" s="114"/>
      <c r="G15" s="114"/>
    </row>
    <row r="16" spans="1:4" s="328" customFormat="1" ht="49.5" customHeight="1">
      <c r="A16" s="337" t="s">
        <v>23</v>
      </c>
      <c r="B16" s="120" t="s">
        <v>7</v>
      </c>
      <c r="C16" s="343">
        <v>619429</v>
      </c>
      <c r="D16" s="339">
        <v>14.9</v>
      </c>
    </row>
    <row r="17" spans="1:4" s="328" customFormat="1" ht="49.5" customHeight="1">
      <c r="A17" s="337" t="s">
        <v>24</v>
      </c>
      <c r="B17" s="120" t="s">
        <v>7</v>
      </c>
      <c r="C17" s="343">
        <v>368523</v>
      </c>
      <c r="D17" s="339">
        <v>18.4</v>
      </c>
    </row>
    <row r="18" spans="1:4" s="328" customFormat="1" ht="49.5" customHeight="1">
      <c r="A18" s="337" t="s">
        <v>25</v>
      </c>
      <c r="B18" s="120" t="s">
        <v>26</v>
      </c>
      <c r="C18" s="343">
        <v>21960</v>
      </c>
      <c r="D18" s="339">
        <v>159.7</v>
      </c>
    </row>
    <row r="19" spans="1:4" s="328" customFormat="1" ht="49.5" customHeight="1">
      <c r="A19" s="337" t="s">
        <v>27</v>
      </c>
      <c r="B19" s="120" t="s">
        <v>26</v>
      </c>
      <c r="C19" s="343">
        <v>3475</v>
      </c>
      <c r="D19" s="344" t="s">
        <v>15</v>
      </c>
    </row>
    <row r="20" spans="1:4" ht="65.25" customHeight="1">
      <c r="A20" s="345" t="s">
        <v>28</v>
      </c>
      <c r="B20" s="345"/>
      <c r="C20" s="345"/>
      <c r="D20" s="345"/>
    </row>
    <row r="21" spans="1:4" ht="30" customHeight="1">
      <c r="A21" s="346"/>
      <c r="B21" s="346"/>
      <c r="C21" s="346"/>
      <c r="D21" s="346"/>
    </row>
    <row r="22" spans="1:4" s="114" customFormat="1" ht="49.5" customHeight="1">
      <c r="A22" s="331" t="s">
        <v>29</v>
      </c>
      <c r="B22" s="331"/>
      <c r="C22" s="331"/>
      <c r="D22" s="331"/>
    </row>
    <row r="23" spans="1:4" ht="19.5" customHeight="1">
      <c r="A23" s="332" t="s">
        <v>1</v>
      </c>
      <c r="B23" s="332"/>
      <c r="C23" s="332"/>
      <c r="D23" s="332"/>
    </row>
    <row r="24" spans="1:4" ht="49.5" customHeight="1">
      <c r="A24" s="333" t="s">
        <v>2</v>
      </c>
      <c r="B24" s="334" t="s">
        <v>3</v>
      </c>
      <c r="C24" s="335" t="s">
        <v>4</v>
      </c>
      <c r="D24" s="336" t="s">
        <v>5</v>
      </c>
    </row>
    <row r="25" spans="1:4" s="328" customFormat="1" ht="49.5" customHeight="1">
      <c r="A25" s="337" t="s">
        <v>30</v>
      </c>
      <c r="B25" s="120" t="s">
        <v>26</v>
      </c>
      <c r="C25" s="347">
        <v>101980</v>
      </c>
      <c r="D25" s="339">
        <v>23.3</v>
      </c>
    </row>
    <row r="26" spans="1:4" s="328" customFormat="1" ht="49.5" customHeight="1">
      <c r="A26" s="337" t="s">
        <v>31</v>
      </c>
      <c r="B26" s="120" t="s">
        <v>32</v>
      </c>
      <c r="C26" s="338">
        <v>606915.935439135</v>
      </c>
      <c r="D26" s="348">
        <v>14.125345543068812</v>
      </c>
    </row>
    <row r="27" spans="1:4" s="328" customFormat="1" ht="49.5" customHeight="1">
      <c r="A27" s="349" t="s">
        <v>33</v>
      </c>
      <c r="B27" s="120" t="s">
        <v>32</v>
      </c>
      <c r="C27" s="338">
        <v>574171.329</v>
      </c>
      <c r="D27" s="348">
        <v>13.715533676052093</v>
      </c>
    </row>
    <row r="28" spans="1:4" s="328" customFormat="1" ht="49.5" customHeight="1">
      <c r="A28" s="349" t="s">
        <v>34</v>
      </c>
      <c r="B28" s="120" t="s">
        <v>32</v>
      </c>
      <c r="C28" s="338">
        <v>32744.60643913487</v>
      </c>
      <c r="D28" s="348">
        <v>21.82370654477137</v>
      </c>
    </row>
    <row r="29" spans="1:4" s="328" customFormat="1" ht="49.5" customHeight="1">
      <c r="A29" s="337" t="s">
        <v>35</v>
      </c>
      <c r="B29" s="120" t="s">
        <v>32</v>
      </c>
      <c r="C29" s="338">
        <v>386518.88638234616</v>
      </c>
      <c r="D29" s="348">
        <v>16.570674590165012</v>
      </c>
    </row>
    <row r="30" spans="1:4" s="328" customFormat="1" ht="49.5" customHeight="1">
      <c r="A30" s="337" t="s">
        <v>36</v>
      </c>
      <c r="B30" s="120" t="s">
        <v>37</v>
      </c>
      <c r="C30" s="338">
        <v>1699</v>
      </c>
      <c r="D30" s="344" t="s">
        <v>38</v>
      </c>
    </row>
    <row r="31" spans="1:4" s="328" customFormat="1" ht="49.5" customHeight="1">
      <c r="A31" s="340" t="s">
        <v>39</v>
      </c>
      <c r="B31" s="350" t="s">
        <v>37</v>
      </c>
      <c r="C31" s="338">
        <v>5</v>
      </c>
      <c r="D31" s="344" t="s">
        <v>40</v>
      </c>
    </row>
    <row r="32" spans="1:4" s="328" customFormat="1" ht="49.5" customHeight="1">
      <c r="A32" s="337" t="s">
        <v>41</v>
      </c>
      <c r="B32" s="120" t="s">
        <v>7</v>
      </c>
      <c r="C32" s="351">
        <v>902850.0653619999</v>
      </c>
      <c r="D32" s="348">
        <v>27.585325297205454</v>
      </c>
    </row>
    <row r="33" spans="1:4" s="328" customFormat="1" ht="49.5" customHeight="1">
      <c r="A33" s="337" t="s">
        <v>42</v>
      </c>
      <c r="B33" s="120" t="s">
        <v>7</v>
      </c>
      <c r="C33" s="338">
        <v>21616.065362</v>
      </c>
      <c r="D33" s="348">
        <v>-39.62721187092241</v>
      </c>
    </row>
    <row r="34" spans="1:4" s="328" customFormat="1" ht="49.5" customHeight="1">
      <c r="A34" s="337" t="s">
        <v>43</v>
      </c>
      <c r="B34" s="120" t="s">
        <v>44</v>
      </c>
      <c r="C34" s="352">
        <v>101.8</v>
      </c>
      <c r="D34" s="353">
        <v>1.782437619999996</v>
      </c>
    </row>
    <row r="35" spans="1:4" s="328" customFormat="1" ht="49.5" customHeight="1">
      <c r="A35" s="337" t="s">
        <v>45</v>
      </c>
      <c r="B35" s="120" t="s">
        <v>44</v>
      </c>
      <c r="C35" s="353">
        <v>101.4</v>
      </c>
      <c r="D35" s="339">
        <v>1.4</v>
      </c>
    </row>
    <row r="36" spans="1:4" s="328" customFormat="1" ht="49.5" customHeight="1">
      <c r="A36" s="337" t="s">
        <v>46</v>
      </c>
      <c r="B36" s="120" t="s">
        <v>47</v>
      </c>
      <c r="C36" s="338">
        <v>26704</v>
      </c>
      <c r="D36" s="348">
        <v>8.5</v>
      </c>
    </row>
    <row r="37" spans="1:4" s="328" customFormat="1" ht="49.5" customHeight="1">
      <c r="A37" s="124" t="s">
        <v>48</v>
      </c>
      <c r="B37" s="120" t="s">
        <v>47</v>
      </c>
      <c r="C37" s="338">
        <v>17657</v>
      </c>
      <c r="D37" s="348">
        <v>7.3</v>
      </c>
    </row>
    <row r="38" spans="1:4" s="328" customFormat="1" ht="49.5" customHeight="1">
      <c r="A38" s="124" t="s">
        <v>49</v>
      </c>
      <c r="B38" s="120" t="s">
        <v>47</v>
      </c>
      <c r="C38" s="338">
        <v>35963</v>
      </c>
      <c r="D38" s="348">
        <v>8.1</v>
      </c>
    </row>
    <row r="39" spans="1:4" s="328" customFormat="1" ht="49.5" customHeight="1">
      <c r="A39" s="124" t="s">
        <v>50</v>
      </c>
      <c r="B39" s="120" t="s">
        <v>47</v>
      </c>
      <c r="C39" s="338">
        <v>16512</v>
      </c>
      <c r="D39" s="348">
        <v>8.8</v>
      </c>
    </row>
    <row r="40" spans="1:4" ht="49.5" customHeight="1">
      <c r="A40" s="354" t="s">
        <v>51</v>
      </c>
      <c r="B40" s="345"/>
      <c r="C40" s="345"/>
      <c r="D40" s="345"/>
    </row>
    <row r="41" spans="1:4" ht="49.5" customHeight="1">
      <c r="A41" s="355"/>
      <c r="B41" s="355"/>
      <c r="C41" s="355"/>
      <c r="D41" s="355"/>
    </row>
    <row r="42" spans="1:4" s="328" customFormat="1" ht="49.5" customHeight="1">
      <c r="A42" s="331" t="s">
        <v>52</v>
      </c>
      <c r="B42" s="331"/>
      <c r="C42" s="331"/>
      <c r="D42" s="331"/>
    </row>
    <row r="43" spans="1:4" ht="24.75" customHeight="1">
      <c r="A43" s="356"/>
      <c r="B43" s="357"/>
      <c r="C43" s="358"/>
      <c r="D43" s="359" t="s">
        <v>53</v>
      </c>
    </row>
    <row r="44" spans="1:4" ht="79.5" customHeight="1">
      <c r="A44" s="360" t="s">
        <v>54</v>
      </c>
      <c r="B44" s="334" t="s">
        <v>55</v>
      </c>
      <c r="C44" s="335" t="s">
        <v>4</v>
      </c>
      <c r="D44" s="336" t="s">
        <v>5</v>
      </c>
    </row>
    <row r="45" spans="1:4" ht="60" customHeight="1">
      <c r="A45" s="361" t="s">
        <v>56</v>
      </c>
      <c r="B45" s="362">
        <v>787</v>
      </c>
      <c r="C45" s="363">
        <v>17948096</v>
      </c>
      <c r="D45" s="364">
        <v>14.17050819689743</v>
      </c>
    </row>
    <row r="46" spans="1:4" ht="60" customHeight="1">
      <c r="A46" s="365" t="s">
        <v>57</v>
      </c>
      <c r="B46" s="338">
        <v>335</v>
      </c>
      <c r="C46" s="366">
        <v>4936790.606000001</v>
      </c>
      <c r="D46" s="364">
        <v>19.382630396305544</v>
      </c>
    </row>
    <row r="47" spans="1:4" ht="60" customHeight="1">
      <c r="A47" s="365" t="s">
        <v>58</v>
      </c>
      <c r="B47" s="338">
        <v>280</v>
      </c>
      <c r="C47" s="366">
        <v>3814448.7759999996</v>
      </c>
      <c r="D47" s="364">
        <v>18.408685188406636</v>
      </c>
    </row>
    <row r="48" spans="1:4" ht="60" customHeight="1">
      <c r="A48" s="365" t="s">
        <v>59</v>
      </c>
      <c r="B48" s="338">
        <v>41</v>
      </c>
      <c r="C48" s="366">
        <v>2163762.73</v>
      </c>
      <c r="D48" s="364">
        <v>14.025444091697992</v>
      </c>
    </row>
    <row r="49" spans="1:4" ht="60" customHeight="1">
      <c r="A49" s="365" t="s">
        <v>60</v>
      </c>
      <c r="B49" s="338">
        <v>172</v>
      </c>
      <c r="C49" s="366">
        <v>4305653.57</v>
      </c>
      <c r="D49" s="364">
        <v>12.852544703480206</v>
      </c>
    </row>
    <row r="50" spans="1:4" ht="60" customHeight="1">
      <c r="A50" s="365" t="s">
        <v>61</v>
      </c>
      <c r="B50" s="338">
        <v>14</v>
      </c>
      <c r="C50" s="366">
        <v>324256.579</v>
      </c>
      <c r="D50" s="364">
        <v>24.418040653632218</v>
      </c>
    </row>
    <row r="51" spans="1:4" ht="60" customHeight="1">
      <c r="A51" s="365" t="s">
        <v>62</v>
      </c>
      <c r="B51" s="338">
        <v>94</v>
      </c>
      <c r="C51" s="366">
        <v>2295575.17</v>
      </c>
      <c r="D51" s="364">
        <v>17.065012211610252</v>
      </c>
    </row>
    <row r="52" spans="1:4" ht="60" customHeight="1">
      <c r="A52" s="365" t="s">
        <v>63</v>
      </c>
      <c r="B52" s="338">
        <v>58</v>
      </c>
      <c r="C52" s="366">
        <v>1470698.68</v>
      </c>
      <c r="D52" s="364">
        <v>-0.2321914890160599</v>
      </c>
    </row>
    <row r="53" spans="1:4" ht="60" customHeight="1">
      <c r="A53" s="365" t="s">
        <v>64</v>
      </c>
      <c r="B53" s="338">
        <v>72</v>
      </c>
      <c r="C53" s="366">
        <v>2234728.669</v>
      </c>
      <c r="D53" s="364">
        <v>11.563676840649734</v>
      </c>
    </row>
    <row r="54" spans="1:4" ht="60" customHeight="1">
      <c r="A54" s="365" t="s">
        <v>65</v>
      </c>
      <c r="B54" s="338">
        <v>20</v>
      </c>
      <c r="C54" s="366">
        <v>932094.129</v>
      </c>
      <c r="D54" s="364">
        <v>19.359872729413</v>
      </c>
    </row>
    <row r="55" spans="1:4" ht="60" customHeight="1">
      <c r="A55" s="365" t="s">
        <v>66</v>
      </c>
      <c r="B55" s="338">
        <v>22</v>
      </c>
      <c r="C55" s="366">
        <v>427347.74</v>
      </c>
      <c r="D55" s="364">
        <v>-2.6890994581094105</v>
      </c>
    </row>
    <row r="56" spans="1:4" ht="60" customHeight="1">
      <c r="A56" s="365" t="s">
        <v>67</v>
      </c>
      <c r="B56" s="338">
        <v>15</v>
      </c>
      <c r="C56" s="366">
        <v>540886.75</v>
      </c>
      <c r="D56" s="364">
        <v>24.599592088965522</v>
      </c>
    </row>
    <row r="57" spans="1:4" ht="56.25" customHeight="1">
      <c r="A57" s="367" t="s">
        <v>68</v>
      </c>
      <c r="B57" s="367"/>
      <c r="C57" s="367"/>
      <c r="D57" s="367"/>
    </row>
    <row r="58" spans="1:4" ht="45" customHeight="1">
      <c r="A58" s="368"/>
      <c r="B58" s="369"/>
      <c r="C58" s="369"/>
      <c r="D58" s="370"/>
    </row>
    <row r="59" spans="1:4" s="328" customFormat="1" ht="49.5" customHeight="1">
      <c r="A59" s="331" t="s">
        <v>69</v>
      </c>
      <c r="B59" s="331"/>
      <c r="C59" s="331"/>
      <c r="D59" s="331"/>
    </row>
    <row r="60" spans="1:4" s="114" customFormat="1" ht="19.5" customHeight="1">
      <c r="A60" s="371"/>
      <c r="B60" s="371"/>
      <c r="C60" s="371"/>
      <c r="D60" s="371"/>
    </row>
    <row r="61" spans="1:4" s="114" customFormat="1" ht="90" customHeight="1">
      <c r="A61" s="372" t="s">
        <v>70</v>
      </c>
      <c r="B61" s="373" t="s">
        <v>3</v>
      </c>
      <c r="C61" s="374" t="s">
        <v>4</v>
      </c>
      <c r="D61" s="375" t="s">
        <v>5</v>
      </c>
    </row>
    <row r="62" spans="1:4" s="114" customFormat="1" ht="90" customHeight="1">
      <c r="A62" s="376" t="s">
        <v>71</v>
      </c>
      <c r="B62" s="377" t="s">
        <v>7</v>
      </c>
      <c r="C62" s="338">
        <v>3763684.0245406656</v>
      </c>
      <c r="D62" s="339">
        <v>14.215453385089717</v>
      </c>
    </row>
    <row r="63" spans="1:4" s="114" customFormat="1" ht="90" customHeight="1">
      <c r="A63" s="376" t="s">
        <v>72</v>
      </c>
      <c r="B63" s="377" t="s">
        <v>7</v>
      </c>
      <c r="C63" s="347">
        <v>1706123.4</v>
      </c>
      <c r="D63" s="378">
        <v>20.07895704768805</v>
      </c>
    </row>
    <row r="64" spans="1:4" s="114" customFormat="1" ht="90" customHeight="1">
      <c r="A64" s="379" t="s">
        <v>73</v>
      </c>
      <c r="B64" s="377" t="s">
        <v>7</v>
      </c>
      <c r="C64" s="347">
        <v>1682071.4</v>
      </c>
      <c r="D64" s="378">
        <v>20.099391884997342</v>
      </c>
    </row>
    <row r="65" spans="1:4" s="114" customFormat="1" ht="90" customHeight="1">
      <c r="A65" s="379" t="s">
        <v>74</v>
      </c>
      <c r="B65" s="377" t="s">
        <v>7</v>
      </c>
      <c r="C65" s="347">
        <v>24052</v>
      </c>
      <c r="D65" s="378">
        <v>18.666896908996723</v>
      </c>
    </row>
    <row r="66" spans="1:4" s="114" customFormat="1" ht="90" customHeight="1">
      <c r="A66" s="376" t="s">
        <v>75</v>
      </c>
      <c r="B66" s="377" t="s">
        <v>7</v>
      </c>
      <c r="C66" s="341" t="s">
        <v>15</v>
      </c>
      <c r="D66" s="339">
        <v>19.8</v>
      </c>
    </row>
    <row r="67" spans="1:4" s="114" customFormat="1" ht="90" customHeight="1">
      <c r="A67" s="380" t="s">
        <v>76</v>
      </c>
      <c r="B67" s="377" t="s">
        <v>7</v>
      </c>
      <c r="C67" s="341" t="s">
        <v>15</v>
      </c>
      <c r="D67" s="381">
        <v>10.3</v>
      </c>
    </row>
    <row r="68" spans="1:4" s="114" customFormat="1" ht="90" customHeight="1">
      <c r="A68" s="380" t="s">
        <v>77</v>
      </c>
      <c r="B68" s="377" t="s">
        <v>7</v>
      </c>
      <c r="C68" s="347">
        <v>472269</v>
      </c>
      <c r="D68" s="382">
        <v>55.2</v>
      </c>
    </row>
    <row r="69" spans="1:4" ht="85.5" customHeight="1">
      <c r="A69" s="354" t="s">
        <v>78</v>
      </c>
      <c r="B69" s="345"/>
      <c r="C69" s="345"/>
      <c r="D69" s="345"/>
    </row>
    <row r="70" spans="1:4" ht="45" customHeight="1">
      <c r="A70" s="368"/>
      <c r="B70" s="369"/>
      <c r="C70" s="369"/>
      <c r="D70" s="383"/>
    </row>
    <row r="71" spans="1:4" s="114" customFormat="1" ht="49.5" customHeight="1">
      <c r="A71" s="331" t="s">
        <v>79</v>
      </c>
      <c r="B71" s="331"/>
      <c r="C71" s="331"/>
      <c r="D71" s="331"/>
    </row>
    <row r="72" spans="1:4" ht="19.5" customHeight="1">
      <c r="A72" s="369"/>
      <c r="B72" s="369"/>
      <c r="C72" s="369"/>
      <c r="D72" s="369"/>
    </row>
    <row r="73" spans="1:9" ht="79.5" customHeight="1">
      <c r="A73" s="333" t="s">
        <v>70</v>
      </c>
      <c r="B73" s="334" t="s">
        <v>3</v>
      </c>
      <c r="C73" s="335" t="s">
        <v>4</v>
      </c>
      <c r="D73" s="336" t="s">
        <v>5</v>
      </c>
      <c r="G73" s="114"/>
      <c r="H73" s="114"/>
      <c r="I73" s="114"/>
    </row>
    <row r="74" spans="1:10" s="114" customFormat="1" ht="79.5" customHeight="1">
      <c r="A74" s="384" t="s">
        <v>80</v>
      </c>
      <c r="B74" s="385" t="s">
        <v>7</v>
      </c>
      <c r="C74" s="347">
        <v>1403717.7777777778</v>
      </c>
      <c r="D74" s="339">
        <v>6.190363270385135</v>
      </c>
      <c r="J74" s="396"/>
    </row>
    <row r="75" spans="1:4" s="114" customFormat="1" ht="79.5" customHeight="1">
      <c r="A75" s="384" t="s">
        <v>81</v>
      </c>
      <c r="B75" s="385" t="s">
        <v>7</v>
      </c>
      <c r="C75" s="347">
        <v>1263346</v>
      </c>
      <c r="D75" s="339">
        <v>3.8220291307256673</v>
      </c>
    </row>
    <row r="76" spans="1:4" s="114" customFormat="1" ht="79.5" customHeight="1">
      <c r="A76" s="384" t="s">
        <v>82</v>
      </c>
      <c r="B76" s="385" t="s">
        <v>26</v>
      </c>
      <c r="C76" s="347">
        <v>101980</v>
      </c>
      <c r="D76" s="339">
        <v>23.3</v>
      </c>
    </row>
    <row r="77" spans="1:4" s="114" customFormat="1" ht="79.5" customHeight="1">
      <c r="A77" s="384" t="s">
        <v>83</v>
      </c>
      <c r="B77" s="385" t="s">
        <v>26</v>
      </c>
      <c r="C77" s="347">
        <v>52246</v>
      </c>
      <c r="D77" s="339">
        <v>5.7</v>
      </c>
    </row>
    <row r="78" spans="1:4" s="114" customFormat="1" ht="79.5" customHeight="1">
      <c r="A78" s="384" t="s">
        <v>84</v>
      </c>
      <c r="B78" s="385" t="s">
        <v>37</v>
      </c>
      <c r="C78" s="343">
        <v>27</v>
      </c>
      <c r="D78" s="386">
        <v>-3</v>
      </c>
    </row>
    <row r="79" spans="1:4" s="114" customFormat="1" ht="79.5" customHeight="1">
      <c r="A79" s="384" t="s">
        <v>85</v>
      </c>
      <c r="B79" s="385" t="s">
        <v>26</v>
      </c>
      <c r="C79" s="343">
        <v>46503</v>
      </c>
      <c r="D79" s="339">
        <v>180.7</v>
      </c>
    </row>
    <row r="80" spans="1:4" s="114" customFormat="1" ht="79.5" customHeight="1">
      <c r="A80" s="384" t="s">
        <v>86</v>
      </c>
      <c r="B80" s="385" t="s">
        <v>26</v>
      </c>
      <c r="C80" s="343">
        <v>21960</v>
      </c>
      <c r="D80" s="339">
        <v>159.7</v>
      </c>
    </row>
    <row r="81" spans="1:4" s="114" customFormat="1" ht="79.5" customHeight="1">
      <c r="A81" s="384" t="s">
        <v>87</v>
      </c>
      <c r="B81" s="385" t="s">
        <v>7</v>
      </c>
      <c r="C81" s="343">
        <v>1805891</v>
      </c>
      <c r="D81" s="339">
        <v>3</v>
      </c>
    </row>
    <row r="82" spans="1:4" s="114" customFormat="1" ht="79.5" customHeight="1">
      <c r="A82" s="376" t="s">
        <v>88</v>
      </c>
      <c r="B82" s="377"/>
      <c r="C82" s="343"/>
      <c r="D82" s="387"/>
    </row>
    <row r="83" spans="1:4" s="114" customFormat="1" ht="79.5" customHeight="1">
      <c r="A83" s="376" t="s">
        <v>89</v>
      </c>
      <c r="B83" s="377" t="s">
        <v>26</v>
      </c>
      <c r="C83" s="343">
        <v>3475</v>
      </c>
      <c r="D83" s="344" t="s">
        <v>15</v>
      </c>
    </row>
    <row r="84" spans="1:4" ht="51" customHeight="1">
      <c r="A84" s="388"/>
      <c r="B84" s="389"/>
      <c r="C84" s="389"/>
      <c r="D84" s="389"/>
    </row>
    <row r="85" spans="1:4" s="114" customFormat="1" ht="49.5" customHeight="1">
      <c r="A85" s="331" t="s">
        <v>90</v>
      </c>
      <c r="B85" s="331"/>
      <c r="C85" s="331"/>
      <c r="D85" s="331"/>
    </row>
    <row r="86" spans="1:4" ht="19.5" customHeight="1">
      <c r="A86" s="368"/>
      <c r="B86" s="369"/>
      <c r="C86" s="369"/>
      <c r="D86" s="369"/>
    </row>
    <row r="87" spans="1:4" ht="60" customHeight="1">
      <c r="A87" s="333" t="s">
        <v>70</v>
      </c>
      <c r="B87" s="334" t="s">
        <v>3</v>
      </c>
      <c r="C87" s="335" t="s">
        <v>4</v>
      </c>
      <c r="D87" s="336" t="s">
        <v>5</v>
      </c>
    </row>
    <row r="88" spans="1:4" s="328" customFormat="1" ht="60" customHeight="1">
      <c r="A88" s="376" t="s">
        <v>91</v>
      </c>
      <c r="B88" s="377" t="s">
        <v>7</v>
      </c>
      <c r="C88" s="343">
        <v>619429</v>
      </c>
      <c r="D88" s="339">
        <v>14.9</v>
      </c>
    </row>
    <row r="89" spans="1:4" s="328" customFormat="1" ht="60" customHeight="1">
      <c r="A89" s="376" t="s">
        <v>92</v>
      </c>
      <c r="B89" s="377" t="s">
        <v>7</v>
      </c>
      <c r="C89" s="343">
        <v>368523</v>
      </c>
      <c r="D89" s="339">
        <v>18.4</v>
      </c>
    </row>
    <row r="90" spans="1:4" s="328" customFormat="1" ht="60" customHeight="1">
      <c r="A90" s="376" t="s">
        <v>93</v>
      </c>
      <c r="B90" s="377" t="s">
        <v>7</v>
      </c>
      <c r="C90" s="343">
        <v>250906</v>
      </c>
      <c r="D90" s="339">
        <v>10.1</v>
      </c>
    </row>
    <row r="91" spans="1:4" s="328" customFormat="1" ht="60" customHeight="1">
      <c r="A91" s="376" t="s">
        <v>94</v>
      </c>
      <c r="B91" s="377" t="s">
        <v>7</v>
      </c>
      <c r="C91" s="343">
        <v>658681</v>
      </c>
      <c r="D91" s="339">
        <v>14.2</v>
      </c>
    </row>
    <row r="92" spans="1:4" s="114" customFormat="1" ht="60" customHeight="1">
      <c r="A92" s="376" t="s">
        <v>95</v>
      </c>
      <c r="B92" s="377" t="s">
        <v>7</v>
      </c>
      <c r="C92" s="347">
        <v>577215.9585671502</v>
      </c>
      <c r="D92" s="339">
        <v>16.20285255985817</v>
      </c>
    </row>
    <row r="93" spans="1:4" s="328" customFormat="1" ht="60" customHeight="1">
      <c r="A93" s="390" t="s">
        <v>96</v>
      </c>
      <c r="B93" s="391" t="s">
        <v>96</v>
      </c>
      <c r="C93" s="372" t="s">
        <v>97</v>
      </c>
      <c r="D93" s="392" t="s">
        <v>98</v>
      </c>
    </row>
    <row r="94" spans="1:4" s="328" customFormat="1" ht="60" customHeight="1">
      <c r="A94" s="376" t="s">
        <v>99</v>
      </c>
      <c r="B94" s="377" t="s">
        <v>7</v>
      </c>
      <c r="C94" s="393">
        <v>9426367</v>
      </c>
      <c r="D94" s="394">
        <v>7.519367218523176</v>
      </c>
    </row>
    <row r="95" spans="1:4" s="328" customFormat="1" ht="60" customHeight="1">
      <c r="A95" s="376" t="s">
        <v>100</v>
      </c>
      <c r="B95" s="377" t="s">
        <v>7</v>
      </c>
      <c r="C95" s="393">
        <v>6674996</v>
      </c>
      <c r="D95" s="394">
        <v>7.806782350815911</v>
      </c>
    </row>
    <row r="96" spans="1:7" s="329" customFormat="1" ht="60" customHeight="1">
      <c r="A96" s="376" t="s">
        <v>101</v>
      </c>
      <c r="B96" s="377" t="s">
        <v>7</v>
      </c>
      <c r="C96" s="393">
        <v>7874123</v>
      </c>
      <c r="D96" s="394">
        <v>1.6860586897864405</v>
      </c>
      <c r="F96" s="328"/>
      <c r="G96" s="328"/>
    </row>
    <row r="97" spans="1:7" s="329" customFormat="1" ht="60" customHeight="1">
      <c r="A97" s="376" t="s">
        <v>102</v>
      </c>
      <c r="B97" s="377" t="s">
        <v>7</v>
      </c>
      <c r="C97" s="393">
        <v>1093383</v>
      </c>
      <c r="D97" s="395" t="s">
        <v>103</v>
      </c>
      <c r="F97" s="328"/>
      <c r="G97" s="328"/>
    </row>
    <row r="98" spans="1:7" s="329" customFormat="1" ht="60" customHeight="1">
      <c r="A98" s="376" t="s">
        <v>104</v>
      </c>
      <c r="B98" s="377" t="s">
        <v>7</v>
      </c>
      <c r="C98" s="393">
        <v>2936570</v>
      </c>
      <c r="D98" s="395" t="s">
        <v>103</v>
      </c>
      <c r="F98" s="328"/>
      <c r="G98" s="328"/>
    </row>
    <row r="99" spans="1:4" s="328" customFormat="1" ht="60" customHeight="1">
      <c r="A99" s="376" t="s">
        <v>105</v>
      </c>
      <c r="B99" s="377" t="s">
        <v>7</v>
      </c>
      <c r="C99" s="393">
        <v>2149667</v>
      </c>
      <c r="D99" s="395" t="s">
        <v>103</v>
      </c>
    </row>
    <row r="100" spans="1:4" s="328" customFormat="1" ht="60" customHeight="1">
      <c r="A100" s="376" t="s">
        <v>106</v>
      </c>
      <c r="B100" s="377" t="s">
        <v>7</v>
      </c>
      <c r="C100" s="393">
        <v>1521670</v>
      </c>
      <c r="D100" s="395" t="s">
        <v>103</v>
      </c>
    </row>
    <row r="101" s="328" customFormat="1" ht="49.5" customHeight="1"/>
    <row r="102" s="330" customFormat="1" ht="19.5" customHeight="1"/>
    <row r="103" ht="48" customHeight="1"/>
    <row r="104" ht="48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44.25" customHeight="1"/>
    <row r="120" ht="57.7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.5" customHeight="1"/>
    <row r="130" ht="19.5" customHeight="1"/>
    <row r="131" ht="19.5" customHeight="1"/>
    <row r="132" ht="19.5" customHeight="1"/>
    <row r="133" ht="19.5" customHeight="1"/>
    <row r="134" ht="10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16">
    <mergeCell ref="A1:D1"/>
    <mergeCell ref="A2:D2"/>
    <mergeCell ref="A20:D20"/>
    <mergeCell ref="A21:D21"/>
    <mergeCell ref="A22:D22"/>
    <mergeCell ref="A23:D23"/>
    <mergeCell ref="A40:D40"/>
    <mergeCell ref="A41:D41"/>
    <mergeCell ref="A42:D42"/>
    <mergeCell ref="A57:D57"/>
    <mergeCell ref="A59:D59"/>
    <mergeCell ref="A60:D60"/>
    <mergeCell ref="A69:D69"/>
    <mergeCell ref="A71:D71"/>
    <mergeCell ref="A72:D72"/>
    <mergeCell ref="A85:D85"/>
  </mergeCells>
  <printOptions/>
  <pageMargins left="0.98" right="0.35" top="0.37" bottom="0.27" header="0.31" footer="0.2"/>
  <pageSetup horizontalDpi="600" verticalDpi="600" orientation="portrait" paperSize="9" scale="70"/>
  <headerFooter alignWithMargins="0">
    <oddFooter>&amp;C&amp;"Times New Roman,常规"&amp;P</oddFooter>
  </headerFooter>
  <rowBreaks count="6" manualBreakCount="6">
    <brk id="21" max="255" man="1"/>
    <brk id="40" max="3" man="1"/>
    <brk id="57" max="3" man="1"/>
    <brk id="69" max="3" man="1"/>
    <brk id="84" max="3" man="1"/>
    <brk id="10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1" sqref="D11"/>
    </sheetView>
  </sheetViews>
  <sheetFormatPr defaultColWidth="11.00390625" defaultRowHeight="14.25"/>
  <cols>
    <col min="1" max="1" width="13.375" style="114" customWidth="1"/>
    <col min="2" max="2" width="17.625" style="114" customWidth="1"/>
    <col min="3" max="4" width="18.00390625" style="114" customWidth="1"/>
    <col min="5" max="16384" width="11.00390625" style="114" customWidth="1"/>
  </cols>
  <sheetData>
    <row r="1" spans="1:5" ht="30.75" customHeight="1">
      <c r="A1" s="25" t="s">
        <v>301</v>
      </c>
      <c r="B1" s="25"/>
      <c r="C1" s="25"/>
      <c r="D1" s="25"/>
      <c r="E1" s="115"/>
    </row>
    <row r="2" spans="1:5" ht="18.75">
      <c r="A2" s="116" t="s">
        <v>302</v>
      </c>
      <c r="B2" s="116"/>
      <c r="C2" s="116"/>
      <c r="D2" s="116"/>
      <c r="E2" s="117"/>
    </row>
    <row r="3" spans="1:4" ht="30.75" customHeight="1">
      <c r="A3" s="118"/>
      <c r="B3" s="119" t="s">
        <v>303</v>
      </c>
      <c r="C3" s="120" t="s">
        <v>304</v>
      </c>
      <c r="D3" s="121" t="s">
        <v>305</v>
      </c>
    </row>
    <row r="4" spans="1:4" ht="30.75" customHeight="1">
      <c r="A4" s="122"/>
      <c r="B4" s="123"/>
      <c r="C4" s="120" t="s">
        <v>306</v>
      </c>
      <c r="D4" s="121" t="s">
        <v>306</v>
      </c>
    </row>
    <row r="5" spans="1:4" ht="30.75" customHeight="1">
      <c r="A5" s="124" t="s">
        <v>307</v>
      </c>
      <c r="B5" s="125">
        <v>5684.9496</v>
      </c>
      <c r="C5" s="126">
        <v>9.1</v>
      </c>
      <c r="D5" s="127"/>
    </row>
    <row r="6" spans="1:4" ht="30.75" customHeight="1">
      <c r="A6" s="124" t="s">
        <v>137</v>
      </c>
      <c r="B6" s="125">
        <v>128.88329681284637</v>
      </c>
      <c r="C6" s="126">
        <v>9.9</v>
      </c>
      <c r="D6" s="127">
        <v>1</v>
      </c>
    </row>
    <row r="7" spans="1:4" ht="30.75" customHeight="1">
      <c r="A7" s="124" t="s">
        <v>308</v>
      </c>
      <c r="B7" s="125">
        <v>209.256644512</v>
      </c>
      <c r="C7" s="126">
        <v>9.1</v>
      </c>
      <c r="D7" s="127">
        <v>6</v>
      </c>
    </row>
    <row r="8" spans="1:4" ht="30.75" customHeight="1">
      <c r="A8" s="124" t="s">
        <v>309</v>
      </c>
      <c r="B8" s="125">
        <v>246.13498774877078</v>
      </c>
      <c r="C8" s="126">
        <v>9</v>
      </c>
      <c r="D8" s="127">
        <v>9</v>
      </c>
    </row>
    <row r="9" spans="1:4" ht="30.75" customHeight="1">
      <c r="A9" s="124" t="s">
        <v>310</v>
      </c>
      <c r="B9" s="125">
        <v>442.7541825832231</v>
      </c>
      <c r="C9" s="126">
        <v>9.9</v>
      </c>
      <c r="D9" s="127">
        <v>1</v>
      </c>
    </row>
    <row r="10" spans="1:4" ht="30.75" customHeight="1">
      <c r="A10" s="124" t="s">
        <v>311</v>
      </c>
      <c r="B10" s="125">
        <v>141.6518043183225</v>
      </c>
      <c r="C10" s="126">
        <v>9.5</v>
      </c>
      <c r="D10" s="127">
        <v>4</v>
      </c>
    </row>
    <row r="11" spans="1:4" ht="30.75" customHeight="1">
      <c r="A11" s="124" t="s">
        <v>312</v>
      </c>
      <c r="B11" s="125">
        <v>488.3235654329025</v>
      </c>
      <c r="C11" s="126">
        <v>9.7</v>
      </c>
      <c r="D11" s="127">
        <v>3</v>
      </c>
    </row>
    <row r="12" spans="1:4" ht="30.75" customHeight="1">
      <c r="A12" s="124" t="s">
        <v>313</v>
      </c>
      <c r="B12" s="125">
        <v>502.81474755727703</v>
      </c>
      <c r="C12" s="126">
        <v>8.8</v>
      </c>
      <c r="D12" s="127">
        <v>10</v>
      </c>
    </row>
    <row r="13" spans="1:4" ht="30.75" customHeight="1">
      <c r="A13" s="124" t="s">
        <v>314</v>
      </c>
      <c r="B13" s="125">
        <v>1478.1049960366058</v>
      </c>
      <c r="C13" s="126">
        <v>9.2</v>
      </c>
      <c r="D13" s="127">
        <v>5</v>
      </c>
    </row>
    <row r="14" spans="1:4" ht="30.75" customHeight="1">
      <c r="A14" s="124" t="s">
        <v>315</v>
      </c>
      <c r="B14" s="125">
        <v>659.134693628233</v>
      </c>
      <c r="C14" s="126">
        <v>8.8</v>
      </c>
      <c r="D14" s="127">
        <v>10</v>
      </c>
    </row>
    <row r="15" spans="1:4" ht="30.75" customHeight="1">
      <c r="A15" s="124" t="s">
        <v>316</v>
      </c>
      <c r="B15" s="125">
        <v>588.998660494357</v>
      </c>
      <c r="C15" s="126">
        <v>9.1</v>
      </c>
      <c r="D15" s="127">
        <v>6</v>
      </c>
    </row>
    <row r="16" spans="1:4" ht="30.75" customHeight="1">
      <c r="A16" s="124" t="s">
        <v>317</v>
      </c>
      <c r="B16" s="125">
        <v>367.0139021653563</v>
      </c>
      <c r="C16" s="126">
        <v>9.1</v>
      </c>
      <c r="D16" s="127">
        <v>6</v>
      </c>
    </row>
    <row r="17" spans="1:4" ht="30.75" customHeight="1">
      <c r="A17" s="124" t="s">
        <v>318</v>
      </c>
      <c r="B17" s="125">
        <v>288.01324870934616</v>
      </c>
      <c r="C17" s="126">
        <v>8.4</v>
      </c>
      <c r="D17" s="127">
        <v>13</v>
      </c>
    </row>
    <row r="18" spans="1:4" ht="30.75" customHeight="1">
      <c r="A18" s="124" t="s">
        <v>319</v>
      </c>
      <c r="B18" s="125">
        <v>150.2880574496577</v>
      </c>
      <c r="C18" s="126">
        <v>8.6</v>
      </c>
      <c r="D18" s="127">
        <v>12</v>
      </c>
    </row>
  </sheetData>
  <sheetProtection/>
  <mergeCells count="4">
    <mergeCell ref="A1:D1"/>
    <mergeCell ref="A2:D2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4">
      <selection activeCell="G9" sqref="G9"/>
    </sheetView>
  </sheetViews>
  <sheetFormatPr defaultColWidth="9.00390625" defaultRowHeight="14.25"/>
  <cols>
    <col min="1" max="2" width="17.625" style="0" customWidth="1"/>
    <col min="3" max="3" width="13.625" style="0" customWidth="1"/>
    <col min="4" max="4" width="17.625" style="0" customWidth="1"/>
    <col min="5" max="5" width="13.625" style="0" customWidth="1"/>
  </cols>
  <sheetData>
    <row r="1" spans="1:5" ht="27" customHeight="1">
      <c r="A1" s="25" t="s">
        <v>320</v>
      </c>
      <c r="B1" s="25"/>
      <c r="C1" s="25"/>
      <c r="D1" s="25"/>
      <c r="E1" s="25"/>
    </row>
    <row r="2" spans="1:5" ht="19.5">
      <c r="A2" s="103" t="s">
        <v>321</v>
      </c>
      <c r="B2" s="103"/>
      <c r="C2" s="103"/>
      <c r="D2" s="103"/>
      <c r="E2" s="103"/>
    </row>
    <row r="3" spans="1:5" ht="37.5" customHeight="1">
      <c r="A3" s="104"/>
      <c r="B3" s="105" t="s">
        <v>322</v>
      </c>
      <c r="C3" s="105" t="s">
        <v>5</v>
      </c>
      <c r="D3" s="106" t="s">
        <v>323</v>
      </c>
      <c r="E3" s="107" t="s">
        <v>5</v>
      </c>
    </row>
    <row r="4" spans="1:5" ht="37.5" customHeight="1">
      <c r="A4" s="108" t="s">
        <v>324</v>
      </c>
      <c r="B4" s="109"/>
      <c r="C4" s="110">
        <v>15.743284502190846</v>
      </c>
      <c r="D4" s="109"/>
      <c r="E4" s="111">
        <v>28.142417519564304</v>
      </c>
    </row>
    <row r="5" spans="1:5" ht="37.5" customHeight="1">
      <c r="A5" s="108" t="s">
        <v>137</v>
      </c>
      <c r="B5" s="109"/>
      <c r="C5" s="110">
        <v>24.80801637657064</v>
      </c>
      <c r="D5" s="109"/>
      <c r="E5" s="111">
        <v>-42.72482360487492</v>
      </c>
    </row>
    <row r="6" spans="1:5" ht="37.5" customHeight="1">
      <c r="A6" s="108" t="s">
        <v>325</v>
      </c>
      <c r="B6" s="109"/>
      <c r="C6" s="110">
        <v>-39.70487037885624</v>
      </c>
      <c r="D6" s="109"/>
      <c r="E6" s="111">
        <v>-90.91120649531985</v>
      </c>
    </row>
    <row r="7" spans="1:5" ht="37.5" customHeight="1">
      <c r="A7" s="108" t="s">
        <v>326</v>
      </c>
      <c r="B7" s="109"/>
      <c r="C7" s="110">
        <v>15.50299540552853</v>
      </c>
      <c r="D7" s="109"/>
      <c r="E7" s="111">
        <v>-4.905794525417704</v>
      </c>
    </row>
    <row r="8" spans="1:5" ht="37.5" customHeight="1">
      <c r="A8" s="108" t="s">
        <v>327</v>
      </c>
      <c r="B8" s="109"/>
      <c r="C8" s="110">
        <v>19.569843588280243</v>
      </c>
      <c r="D8" s="109"/>
      <c r="E8" s="111">
        <v>32.29098090849243</v>
      </c>
    </row>
    <row r="9" spans="1:5" ht="37.5" customHeight="1">
      <c r="A9" s="108" t="s">
        <v>328</v>
      </c>
      <c r="B9" s="109"/>
      <c r="C9" s="110">
        <v>19.28615102067721</v>
      </c>
      <c r="D9" s="109"/>
      <c r="E9" s="111">
        <v>-60.736574746008706</v>
      </c>
    </row>
    <row r="10" spans="1:5" ht="37.5" customHeight="1">
      <c r="A10" s="108" t="s">
        <v>329</v>
      </c>
      <c r="B10" s="109"/>
      <c r="C10" s="110">
        <v>15.53118271176077</v>
      </c>
      <c r="D10" s="109"/>
      <c r="E10" s="111">
        <v>-25.638436938303883</v>
      </c>
    </row>
    <row r="11" spans="1:5" ht="37.5" customHeight="1">
      <c r="A11" s="108" t="s">
        <v>330</v>
      </c>
      <c r="B11" s="109"/>
      <c r="C11" s="110">
        <v>16.16090225702176</v>
      </c>
      <c r="D11" s="109"/>
      <c r="E11" s="111">
        <v>49.13311717927243</v>
      </c>
    </row>
    <row r="12" spans="1:5" ht="37.5" customHeight="1">
      <c r="A12" s="108" t="s">
        <v>331</v>
      </c>
      <c r="B12" s="109"/>
      <c r="C12" s="110">
        <v>19.810881918972246</v>
      </c>
      <c r="D12" s="109"/>
      <c r="E12" s="111">
        <v>34.36801316273818</v>
      </c>
    </row>
    <row r="13" spans="1:5" ht="37.5" customHeight="1">
      <c r="A13" s="108" t="s">
        <v>332</v>
      </c>
      <c r="B13" s="109"/>
      <c r="C13" s="110">
        <v>26.45776307584997</v>
      </c>
      <c r="D13" s="109"/>
      <c r="E13" s="111">
        <v>33.48582674446706</v>
      </c>
    </row>
    <row r="14" spans="1:5" ht="37.5" customHeight="1">
      <c r="A14" s="108" t="s">
        <v>308</v>
      </c>
      <c r="B14" s="109"/>
      <c r="C14" s="110">
        <v>9.542438145174504</v>
      </c>
      <c r="D14" s="109"/>
      <c r="E14" s="111">
        <v>208.80172387812303</v>
      </c>
    </row>
    <row r="15" spans="1:5" ht="37.5" customHeight="1">
      <c r="A15" s="108" t="s">
        <v>333</v>
      </c>
      <c r="B15" s="109"/>
      <c r="C15" s="110">
        <v>22.07363804845892</v>
      </c>
      <c r="D15" s="109"/>
      <c r="E15" s="111">
        <v>14.42345303069628</v>
      </c>
    </row>
    <row r="16" spans="1:5" ht="37.5" customHeight="1">
      <c r="A16" s="108" t="s">
        <v>334</v>
      </c>
      <c r="B16" s="109"/>
      <c r="C16" s="110">
        <v>19.522073292367793</v>
      </c>
      <c r="D16" s="109"/>
      <c r="E16" s="111">
        <v>20.877739628607912</v>
      </c>
    </row>
    <row r="17" spans="1:5" ht="37.5" customHeight="1">
      <c r="A17" s="108" t="s">
        <v>335</v>
      </c>
      <c r="B17" s="109"/>
      <c r="C17" s="110">
        <v>15.355643271635033</v>
      </c>
      <c r="D17" s="109"/>
      <c r="E17" s="111">
        <v>81.14997440709777</v>
      </c>
    </row>
    <row r="18" spans="1:5" ht="48.75" customHeight="1">
      <c r="A18" s="112" t="s">
        <v>336</v>
      </c>
      <c r="B18" s="112"/>
      <c r="C18" s="112"/>
      <c r="D18" s="112"/>
      <c r="E18" s="112"/>
    </row>
    <row r="20" ht="14.25">
      <c r="B20" s="113"/>
    </row>
    <row r="21" ht="14.25">
      <c r="B21" s="113"/>
    </row>
    <row r="22" ht="14.25">
      <c r="B22" s="113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I11" sqref="I11"/>
    </sheetView>
  </sheetViews>
  <sheetFormatPr defaultColWidth="9.00390625" defaultRowHeight="14.25"/>
  <cols>
    <col min="1" max="1" width="24.75390625" style="79" customWidth="1"/>
    <col min="2" max="2" width="11.375" style="79" customWidth="1"/>
    <col min="3" max="3" width="11.50390625" style="79" customWidth="1"/>
    <col min="4" max="4" width="12.625" style="80" customWidth="1"/>
    <col min="5" max="5" width="13.50390625" style="80" customWidth="1"/>
    <col min="6" max="16384" width="9.00390625" style="79" customWidth="1"/>
  </cols>
  <sheetData>
    <row r="1" spans="1:5" ht="22.5">
      <c r="A1" s="81" t="s">
        <v>337</v>
      </c>
      <c r="B1" s="81"/>
      <c r="C1" s="81"/>
      <c r="D1" s="82"/>
      <c r="E1" s="82"/>
    </row>
    <row r="3" spans="1:5" ht="19.5">
      <c r="A3" s="83"/>
      <c r="B3" s="79" t="s">
        <v>108</v>
      </c>
      <c r="E3" s="84" t="s">
        <v>338</v>
      </c>
    </row>
    <row r="4" spans="1:5" ht="36.75" customHeight="1">
      <c r="A4" s="85"/>
      <c r="B4" s="86" t="s">
        <v>339</v>
      </c>
      <c r="C4" s="86" t="s">
        <v>340</v>
      </c>
      <c r="D4" s="87" t="s">
        <v>341</v>
      </c>
      <c r="E4" s="88" t="s">
        <v>342</v>
      </c>
    </row>
    <row r="5" spans="1:5" ht="36.75" customHeight="1">
      <c r="A5" s="89" t="s">
        <v>324</v>
      </c>
      <c r="B5" s="90">
        <v>2884.8000000000006</v>
      </c>
      <c r="C5" s="91">
        <v>9.126890857266389</v>
      </c>
      <c r="D5" s="92">
        <v>11771.38</v>
      </c>
      <c r="E5" s="93">
        <v>96.2</v>
      </c>
    </row>
    <row r="6" spans="1:5" ht="36.75" customHeight="1">
      <c r="A6" s="89" t="s">
        <v>137</v>
      </c>
      <c r="B6" s="90">
        <v>111.69655334813159</v>
      </c>
      <c r="C6" s="91">
        <v>9.255741372246675</v>
      </c>
      <c r="D6" s="92">
        <v>416.31</v>
      </c>
      <c r="E6" s="93">
        <v>95.3</v>
      </c>
    </row>
    <row r="7" spans="1:5" ht="36.75" customHeight="1">
      <c r="A7" s="89" t="s">
        <v>325</v>
      </c>
      <c r="B7" s="90">
        <v>76.11269474639249</v>
      </c>
      <c r="C7" s="91">
        <v>10.7</v>
      </c>
      <c r="D7" s="92">
        <v>293.8</v>
      </c>
      <c r="E7" s="93">
        <v>98.3</v>
      </c>
    </row>
    <row r="8" spans="1:5" ht="36.75" customHeight="1">
      <c r="A8" s="89" t="s">
        <v>326</v>
      </c>
      <c r="B8" s="90">
        <v>65.77319624757163</v>
      </c>
      <c r="C8" s="91">
        <v>3.4993734201410556</v>
      </c>
      <c r="D8" s="92">
        <v>282.37</v>
      </c>
      <c r="E8" s="93">
        <v>88.8</v>
      </c>
    </row>
    <row r="9" spans="1:5" ht="36.75" customHeight="1">
      <c r="A9" s="89" t="s">
        <v>327</v>
      </c>
      <c r="B9" s="90">
        <v>88.58003206670985</v>
      </c>
      <c r="C9" s="91">
        <v>9.965734810943268</v>
      </c>
      <c r="D9" s="92">
        <v>372.02</v>
      </c>
      <c r="E9" s="93">
        <v>99.1</v>
      </c>
    </row>
    <row r="10" spans="1:5" ht="36.75" customHeight="1">
      <c r="A10" s="89" t="s">
        <v>328</v>
      </c>
      <c r="B10" s="90">
        <v>360.2840708792027</v>
      </c>
      <c r="C10" s="91">
        <v>9.173294016564931</v>
      </c>
      <c r="D10" s="92">
        <v>1354.67</v>
      </c>
      <c r="E10" s="93">
        <v>98.2</v>
      </c>
    </row>
    <row r="11" spans="1:5" ht="36.75" customHeight="1">
      <c r="A11" s="89" t="s">
        <v>329</v>
      </c>
      <c r="B11" s="90">
        <v>194.02293704743866</v>
      </c>
      <c r="C11" s="91">
        <v>8.560181915347412</v>
      </c>
      <c r="D11" s="92">
        <v>877.22</v>
      </c>
      <c r="E11" s="93">
        <v>98.6</v>
      </c>
    </row>
    <row r="12" spans="1:5" ht="36.75" customHeight="1">
      <c r="A12" s="89" t="s">
        <v>330</v>
      </c>
      <c r="B12" s="90">
        <v>856.8197553095339</v>
      </c>
      <c r="C12" s="91">
        <v>8.771440772800654</v>
      </c>
      <c r="D12" s="92">
        <v>3568.9</v>
      </c>
      <c r="E12" s="93">
        <v>95.7</v>
      </c>
    </row>
    <row r="13" spans="1:5" ht="36.75" customHeight="1">
      <c r="A13" s="89" t="s">
        <v>331</v>
      </c>
      <c r="B13" s="90">
        <v>326.808071391716</v>
      </c>
      <c r="C13" s="91">
        <v>9.587255902858228</v>
      </c>
      <c r="D13" s="92">
        <v>1749.01</v>
      </c>
      <c r="E13" s="93">
        <v>97.4</v>
      </c>
    </row>
    <row r="14" spans="1:5" ht="36.75" customHeight="1">
      <c r="A14" s="89" t="s">
        <v>332</v>
      </c>
      <c r="B14" s="90">
        <v>313.48160665990247</v>
      </c>
      <c r="C14" s="91">
        <v>10.021788032666901</v>
      </c>
      <c r="D14" s="92">
        <v>1051.61</v>
      </c>
      <c r="E14" s="93">
        <v>88.8</v>
      </c>
    </row>
    <row r="15" spans="1:5" ht="36.75" customHeight="1">
      <c r="A15" s="89" t="s">
        <v>308</v>
      </c>
      <c r="B15" s="90">
        <v>132.7951241978994</v>
      </c>
      <c r="C15" s="91">
        <v>7.8365588522089</v>
      </c>
      <c r="D15" s="92">
        <v>542.16</v>
      </c>
      <c r="E15" s="93">
        <v>99.8</v>
      </c>
    </row>
    <row r="16" spans="1:5" ht="36.75" customHeight="1">
      <c r="A16" s="89" t="s">
        <v>333</v>
      </c>
      <c r="B16" s="90">
        <v>146.8808178049887</v>
      </c>
      <c r="C16" s="91">
        <v>9.661182433372074</v>
      </c>
      <c r="D16" s="92">
        <v>542.53</v>
      </c>
      <c r="E16" s="93">
        <v>98.3</v>
      </c>
    </row>
    <row r="17" spans="1:5" ht="36.75" customHeight="1">
      <c r="A17" s="89" t="s">
        <v>334</v>
      </c>
      <c r="B17" s="90">
        <v>150.47716510892639</v>
      </c>
      <c r="C17" s="91">
        <v>9.441173667769457</v>
      </c>
      <c r="D17" s="92">
        <v>505.96</v>
      </c>
      <c r="E17" s="93">
        <v>99.1</v>
      </c>
    </row>
    <row r="18" spans="1:5" ht="36.75" customHeight="1">
      <c r="A18" s="94" t="s">
        <v>335</v>
      </c>
      <c r="B18" s="95">
        <v>61.06797519158648</v>
      </c>
      <c r="C18" s="96">
        <v>10.744099054802515</v>
      </c>
      <c r="D18" s="97">
        <v>214.82</v>
      </c>
      <c r="E18" s="98">
        <v>97.1</v>
      </c>
    </row>
    <row r="19" spans="1:5" ht="39.75" customHeight="1">
      <c r="A19" s="99" t="s">
        <v>343</v>
      </c>
      <c r="B19" s="100"/>
      <c r="C19" s="100"/>
      <c r="D19" s="101"/>
      <c r="E19" s="101"/>
    </row>
    <row r="20" ht="22.5">
      <c r="A20" s="102"/>
    </row>
    <row r="21" ht="22.5">
      <c r="A21" s="102"/>
    </row>
    <row r="22" ht="22.5">
      <c r="A22" s="102"/>
    </row>
    <row r="23" ht="22.5">
      <c r="A23" s="102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G12" sqref="G12"/>
    </sheetView>
  </sheetViews>
  <sheetFormatPr defaultColWidth="9.00390625" defaultRowHeight="14.25"/>
  <cols>
    <col min="1" max="1" width="21.875" style="69" customWidth="1"/>
    <col min="2" max="2" width="22.625" style="69" customWidth="1"/>
    <col min="3" max="3" width="11.00390625" style="69" customWidth="1"/>
    <col min="4" max="4" width="16.50390625" style="69" customWidth="1"/>
    <col min="5" max="16384" width="9.00390625" style="69" customWidth="1"/>
  </cols>
  <sheetData>
    <row r="1" spans="1:5" ht="22.5">
      <c r="A1" s="70" t="s">
        <v>344</v>
      </c>
      <c r="B1" s="70"/>
      <c r="C1" s="70"/>
      <c r="D1" s="70"/>
      <c r="E1" s="70"/>
    </row>
    <row r="2" spans="2:3" ht="21" customHeight="1">
      <c r="B2" s="71" t="s">
        <v>108</v>
      </c>
      <c r="C2" s="71" t="s">
        <v>338</v>
      </c>
    </row>
    <row r="3" spans="1:5" s="44" customFormat="1" ht="34.5" customHeight="1">
      <c r="A3" s="72" t="s">
        <v>109</v>
      </c>
      <c r="B3" s="73" t="s">
        <v>345</v>
      </c>
      <c r="C3" s="74" t="s">
        <v>346</v>
      </c>
      <c r="D3" s="74" t="s">
        <v>347</v>
      </c>
      <c r="E3" s="75" t="s">
        <v>346</v>
      </c>
    </row>
    <row r="4" spans="1:5" s="44" customFormat="1" ht="25.5" customHeight="1">
      <c r="A4" s="54" t="s">
        <v>348</v>
      </c>
      <c r="B4" s="58">
        <v>2440.18566193382</v>
      </c>
      <c r="C4" s="56">
        <v>13.17480885249725</v>
      </c>
      <c r="D4" s="58">
        <v>1089.3375800000001</v>
      </c>
      <c r="E4" s="57">
        <v>19.180540989000477</v>
      </c>
    </row>
    <row r="5" spans="1:5" s="44" customFormat="1" ht="25.5" customHeight="1">
      <c r="A5" s="54" t="s">
        <v>137</v>
      </c>
      <c r="B5" s="58">
        <v>46.14533283530522</v>
      </c>
      <c r="C5" s="56">
        <v>15.407873233394497</v>
      </c>
      <c r="D5" s="58">
        <v>43.347879999999996</v>
      </c>
      <c r="E5" s="57">
        <v>15.910302697111973</v>
      </c>
    </row>
    <row r="6" spans="1:5" s="44" customFormat="1" ht="25.5" customHeight="1">
      <c r="A6" s="54" t="s">
        <v>325</v>
      </c>
      <c r="B6" s="58">
        <v>282.6719912348477</v>
      </c>
      <c r="C6" s="56">
        <v>13.521425842636717</v>
      </c>
      <c r="D6" s="58">
        <v>188.43608999999998</v>
      </c>
      <c r="E6" s="57">
        <v>16.118534810525162</v>
      </c>
    </row>
    <row r="7" spans="1:5" s="44" customFormat="1" ht="25.5" customHeight="1">
      <c r="A7" s="54" t="s">
        <v>326</v>
      </c>
      <c r="B7" s="58">
        <v>202.5357671371029</v>
      </c>
      <c r="C7" s="56">
        <v>13.153646849993223</v>
      </c>
      <c r="D7" s="58">
        <v>112.46082</v>
      </c>
      <c r="E7" s="57">
        <v>17.563988077184305</v>
      </c>
    </row>
    <row r="8" spans="1:5" s="44" customFormat="1" ht="25.5" customHeight="1">
      <c r="A8" s="54" t="s">
        <v>327</v>
      </c>
      <c r="B8" s="58">
        <v>36.12516545743898</v>
      </c>
      <c r="C8" s="56">
        <v>11.969723580031115</v>
      </c>
      <c r="D8" s="58">
        <v>15.810440000000002</v>
      </c>
      <c r="E8" s="57">
        <v>17.02023409316658</v>
      </c>
    </row>
    <row r="9" spans="1:5" s="44" customFormat="1" ht="25.5" customHeight="1">
      <c r="A9" s="54" t="s">
        <v>328</v>
      </c>
      <c r="B9" s="58">
        <v>73.67719826609037</v>
      </c>
      <c r="C9" s="56">
        <v>15.225769942915719</v>
      </c>
      <c r="D9" s="58">
        <v>27.8976</v>
      </c>
      <c r="E9" s="57">
        <v>24.45826708295354</v>
      </c>
    </row>
    <row r="10" spans="1:5" s="44" customFormat="1" ht="25.5" customHeight="1">
      <c r="A10" s="54" t="s">
        <v>329</v>
      </c>
      <c r="B10" s="58">
        <v>354.47625488075295</v>
      </c>
      <c r="C10" s="56">
        <v>12.26045413144729</v>
      </c>
      <c r="D10" s="58">
        <v>122.42908999999999</v>
      </c>
      <c r="E10" s="57">
        <v>18.84825178785563</v>
      </c>
    </row>
    <row r="11" spans="1:5" s="44" customFormat="1" ht="25.5" customHeight="1">
      <c r="A11" s="54" t="s">
        <v>330</v>
      </c>
      <c r="B11" s="58">
        <v>510.8101681729106</v>
      </c>
      <c r="C11" s="56">
        <v>10.934808442558676</v>
      </c>
      <c r="D11" s="58">
        <v>224.41889999999995</v>
      </c>
      <c r="E11" s="57">
        <v>16.035105589908568</v>
      </c>
    </row>
    <row r="12" spans="1:5" s="44" customFormat="1" ht="25.5" customHeight="1">
      <c r="A12" s="54" t="s">
        <v>331</v>
      </c>
      <c r="B12" s="58">
        <v>376.3683624540666</v>
      </c>
      <c r="C12" s="56">
        <v>14.213472556181259</v>
      </c>
      <c r="D12" s="58">
        <v>170.6123</v>
      </c>
      <c r="E12" s="57">
        <v>20.07412875142569</v>
      </c>
    </row>
    <row r="13" spans="1:5" s="44" customFormat="1" ht="25.5" customHeight="1">
      <c r="A13" s="54" t="s">
        <v>332</v>
      </c>
      <c r="B13" s="58">
        <v>156.1875675114759</v>
      </c>
      <c r="C13" s="56">
        <v>13.589903215132182</v>
      </c>
      <c r="D13" s="58">
        <v>34.75849</v>
      </c>
      <c r="E13" s="57">
        <v>32.97564997912312</v>
      </c>
    </row>
    <row r="14" spans="1:5" s="44" customFormat="1" ht="25.5" customHeight="1">
      <c r="A14" s="54" t="s">
        <v>308</v>
      </c>
      <c r="B14" s="58">
        <v>58.260255255312266</v>
      </c>
      <c r="C14" s="56">
        <v>14.488444672343974</v>
      </c>
      <c r="D14" s="58">
        <v>21.807190000000002</v>
      </c>
      <c r="E14" s="57">
        <v>24.22479096670851</v>
      </c>
    </row>
    <row r="15" spans="1:5" s="44" customFormat="1" ht="25.5" customHeight="1">
      <c r="A15" s="54" t="s">
        <v>333</v>
      </c>
      <c r="B15" s="58">
        <v>215.82340780983205</v>
      </c>
      <c r="C15" s="56">
        <v>16.115676622683026</v>
      </c>
      <c r="D15" s="58">
        <v>96.71163999999997</v>
      </c>
      <c r="E15" s="57">
        <v>26.65128118376687</v>
      </c>
    </row>
    <row r="16" spans="1:5" s="44" customFormat="1" ht="25.5" customHeight="1">
      <c r="A16" s="54" t="s">
        <v>334</v>
      </c>
      <c r="B16" s="58">
        <v>72.09635276698104</v>
      </c>
      <c r="C16" s="56">
        <v>14.095863896946327</v>
      </c>
      <c r="D16" s="58">
        <v>16.7165</v>
      </c>
      <c r="E16" s="57">
        <v>27.43075444764513</v>
      </c>
    </row>
    <row r="17" spans="1:5" s="44" customFormat="1" ht="25.5" customHeight="1">
      <c r="A17" s="59" t="s">
        <v>335</v>
      </c>
      <c r="B17" s="62">
        <v>55.00783815170473</v>
      </c>
      <c r="C17" s="61">
        <v>12.868368822299985</v>
      </c>
      <c r="D17" s="62">
        <v>13.930640000000002</v>
      </c>
      <c r="E17" s="63">
        <v>25.723032159430787</v>
      </c>
    </row>
    <row r="18" spans="1:5" ht="39.75" customHeight="1">
      <c r="A18" s="76" t="s">
        <v>349</v>
      </c>
      <c r="B18" s="77"/>
      <c r="C18" s="77"/>
      <c r="D18" s="77"/>
      <c r="E18" s="77"/>
    </row>
    <row r="19" ht="18.75">
      <c r="A19" s="78"/>
    </row>
    <row r="20" ht="18.75">
      <c r="A20" s="78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J5" sqref="J5"/>
    </sheetView>
  </sheetViews>
  <sheetFormatPr defaultColWidth="9.00390625" defaultRowHeight="14.25"/>
  <cols>
    <col min="1" max="1" width="13.375" style="44" customWidth="1"/>
    <col min="2" max="2" width="13.625" style="44" customWidth="1"/>
    <col min="3" max="3" width="8.625" style="45" customWidth="1"/>
    <col min="4" max="4" width="15.125" style="44" customWidth="1"/>
    <col min="5" max="5" width="8.625" style="45" customWidth="1"/>
    <col min="6" max="6" width="15.125" style="44" customWidth="1"/>
    <col min="7" max="7" width="8.625" style="44" customWidth="1"/>
    <col min="8" max="16384" width="9.00390625" style="44" customWidth="1"/>
  </cols>
  <sheetData>
    <row r="1" spans="1:7" ht="22.5">
      <c r="A1" s="46" t="s">
        <v>350</v>
      </c>
      <c r="B1" s="46"/>
      <c r="C1" s="47"/>
      <c r="D1" s="46"/>
      <c r="E1" s="47"/>
      <c r="F1" s="46"/>
      <c r="G1" s="46"/>
    </row>
    <row r="2" spans="3:6" ht="29.25" customHeight="1">
      <c r="C2" s="45" t="s">
        <v>108</v>
      </c>
      <c r="F2" s="48" t="s">
        <v>338</v>
      </c>
    </row>
    <row r="3" spans="1:7" ht="36.75" customHeight="1">
      <c r="A3" s="49"/>
      <c r="B3" s="50" t="s">
        <v>351</v>
      </c>
      <c r="C3" s="51" t="s">
        <v>352</v>
      </c>
      <c r="D3" s="52" t="s">
        <v>353</v>
      </c>
      <c r="E3" s="51" t="s">
        <v>352</v>
      </c>
      <c r="F3" s="52" t="s">
        <v>354</v>
      </c>
      <c r="G3" s="53" t="s">
        <v>352</v>
      </c>
    </row>
    <row r="4" spans="1:7" ht="36.75" customHeight="1">
      <c r="A4" s="54" t="s">
        <v>355</v>
      </c>
      <c r="B4" s="55">
        <v>652.1</v>
      </c>
      <c r="C4" s="56">
        <v>10.6</v>
      </c>
      <c r="D4" s="55">
        <v>359.31</v>
      </c>
      <c r="E4" s="56">
        <v>8.6</v>
      </c>
      <c r="F4" s="55">
        <v>580.48</v>
      </c>
      <c r="G4" s="57">
        <v>7.6</v>
      </c>
    </row>
    <row r="5" spans="1:7" ht="36.75" customHeight="1">
      <c r="A5" s="54" t="s">
        <v>356</v>
      </c>
      <c r="B5" s="55">
        <v>11.3</v>
      </c>
      <c r="C5" s="56">
        <v>13.6</v>
      </c>
      <c r="D5" s="58">
        <v>6.25</v>
      </c>
      <c r="E5" s="56">
        <v>16.6</v>
      </c>
      <c r="F5" s="55"/>
      <c r="G5" s="57"/>
    </row>
    <row r="6" spans="1:7" ht="36.75" customHeight="1">
      <c r="A6" s="54" t="s">
        <v>357</v>
      </c>
      <c r="B6" s="55">
        <v>14.55</v>
      </c>
      <c r="C6" s="56">
        <v>2.6</v>
      </c>
      <c r="D6" s="58">
        <v>8.3</v>
      </c>
      <c r="E6" s="56">
        <v>3.4</v>
      </c>
      <c r="F6" s="58">
        <v>14.91</v>
      </c>
      <c r="G6" s="57">
        <v>4</v>
      </c>
    </row>
    <row r="7" spans="1:7" ht="36.75" customHeight="1">
      <c r="A7" s="54" t="s">
        <v>358</v>
      </c>
      <c r="B7" s="55">
        <v>29.46</v>
      </c>
      <c r="C7" s="56">
        <v>14.3</v>
      </c>
      <c r="D7" s="58">
        <v>17.48</v>
      </c>
      <c r="E7" s="56">
        <v>9</v>
      </c>
      <c r="F7" s="58">
        <v>22.76</v>
      </c>
      <c r="G7" s="57">
        <v>25.9</v>
      </c>
    </row>
    <row r="8" spans="1:7" ht="36.75" customHeight="1">
      <c r="A8" s="54" t="s">
        <v>359</v>
      </c>
      <c r="B8" s="55">
        <v>15.16</v>
      </c>
      <c r="C8" s="56">
        <v>22.1</v>
      </c>
      <c r="D8" s="58">
        <v>9.04</v>
      </c>
      <c r="E8" s="56">
        <v>22</v>
      </c>
      <c r="F8" s="58">
        <v>14.41</v>
      </c>
      <c r="G8" s="57">
        <v>22.4</v>
      </c>
    </row>
    <row r="9" spans="1:7" ht="36.75" customHeight="1">
      <c r="A9" s="54" t="s">
        <v>360</v>
      </c>
      <c r="B9" s="55">
        <v>93.34</v>
      </c>
      <c r="C9" s="56">
        <v>13.6</v>
      </c>
      <c r="D9" s="58">
        <v>27.22</v>
      </c>
      <c r="E9" s="56">
        <v>10</v>
      </c>
      <c r="F9" s="58">
        <v>30.65</v>
      </c>
      <c r="G9" s="57">
        <v>4</v>
      </c>
    </row>
    <row r="10" spans="1:7" ht="36.75" customHeight="1">
      <c r="A10" s="54" t="s">
        <v>361</v>
      </c>
      <c r="B10" s="55">
        <v>45.65</v>
      </c>
      <c r="C10" s="56">
        <v>9.5</v>
      </c>
      <c r="D10" s="58">
        <v>31.07</v>
      </c>
      <c r="E10" s="56">
        <v>10.3</v>
      </c>
      <c r="F10" s="58">
        <v>47.31</v>
      </c>
      <c r="G10" s="57">
        <v>11.9</v>
      </c>
    </row>
    <row r="11" spans="1:7" ht="36.75" customHeight="1">
      <c r="A11" s="54" t="s">
        <v>362</v>
      </c>
      <c r="B11" s="55">
        <v>163.87</v>
      </c>
      <c r="C11" s="56">
        <v>10.1</v>
      </c>
      <c r="D11" s="58">
        <v>97.83</v>
      </c>
      <c r="E11" s="56">
        <v>10.9</v>
      </c>
      <c r="F11" s="58">
        <v>138.39</v>
      </c>
      <c r="G11" s="57">
        <v>2.8</v>
      </c>
    </row>
    <row r="12" spans="1:7" ht="36.75" customHeight="1">
      <c r="A12" s="54" t="s">
        <v>363</v>
      </c>
      <c r="B12" s="55">
        <v>61.94</v>
      </c>
      <c r="C12" s="56">
        <v>14.9</v>
      </c>
      <c r="D12" s="58">
        <v>36.85</v>
      </c>
      <c r="E12" s="56">
        <v>18.4</v>
      </c>
      <c r="F12" s="58">
        <v>65.87</v>
      </c>
      <c r="G12" s="57">
        <v>14.1</v>
      </c>
    </row>
    <row r="13" spans="1:7" ht="36.75" customHeight="1">
      <c r="A13" s="54" t="s">
        <v>364</v>
      </c>
      <c r="B13" s="55">
        <v>60.38</v>
      </c>
      <c r="C13" s="56">
        <v>9.3</v>
      </c>
      <c r="D13" s="58">
        <v>31.52</v>
      </c>
      <c r="E13" s="56">
        <v>11</v>
      </c>
      <c r="F13" s="58">
        <v>49.66</v>
      </c>
      <c r="G13" s="57">
        <v>21.9</v>
      </c>
    </row>
    <row r="14" spans="1:7" ht="36.75" customHeight="1">
      <c r="A14" s="54" t="s">
        <v>365</v>
      </c>
      <c r="B14" s="55">
        <v>12.7</v>
      </c>
      <c r="C14" s="56">
        <v>34.4</v>
      </c>
      <c r="D14" s="58">
        <v>7.35</v>
      </c>
      <c r="E14" s="56">
        <v>26.5</v>
      </c>
      <c r="F14" s="58">
        <v>9.76</v>
      </c>
      <c r="G14" s="57">
        <v>-4.4</v>
      </c>
    </row>
    <row r="15" spans="1:7" ht="36.75" customHeight="1">
      <c r="A15" s="54" t="s">
        <v>366</v>
      </c>
      <c r="B15" s="55">
        <v>37.42</v>
      </c>
      <c r="C15" s="56">
        <v>16.9</v>
      </c>
      <c r="D15" s="58">
        <v>22.74</v>
      </c>
      <c r="E15" s="56">
        <v>8.9</v>
      </c>
      <c r="F15" s="58">
        <v>52.12</v>
      </c>
      <c r="G15" s="57">
        <v>20.1</v>
      </c>
    </row>
    <row r="16" spans="1:7" ht="36.75" customHeight="1">
      <c r="A16" s="54" t="s">
        <v>367</v>
      </c>
      <c r="B16" s="55">
        <v>15.13</v>
      </c>
      <c r="C16" s="56">
        <v>28.7</v>
      </c>
      <c r="D16" s="58">
        <v>9.12</v>
      </c>
      <c r="E16" s="56">
        <v>15.7</v>
      </c>
      <c r="F16" s="58">
        <v>27.31</v>
      </c>
      <c r="G16" s="57">
        <v>10.8</v>
      </c>
    </row>
    <row r="17" spans="1:7" ht="36.75" customHeight="1">
      <c r="A17" s="59" t="s">
        <v>368</v>
      </c>
      <c r="B17" s="60">
        <v>14.17</v>
      </c>
      <c r="C17" s="61">
        <v>7.9</v>
      </c>
      <c r="D17" s="62">
        <v>9.69</v>
      </c>
      <c r="E17" s="61">
        <v>8.1</v>
      </c>
      <c r="F17" s="62">
        <v>28.97</v>
      </c>
      <c r="G17" s="63">
        <v>13</v>
      </c>
    </row>
    <row r="18" spans="1:7" ht="58.5" customHeight="1">
      <c r="A18" s="64" t="s">
        <v>369</v>
      </c>
      <c r="B18" s="65"/>
      <c r="C18" s="66"/>
      <c r="D18" s="65"/>
      <c r="E18" s="66"/>
      <c r="F18" s="65"/>
      <c r="G18" s="65"/>
    </row>
    <row r="19" spans="1:7" ht="14.25">
      <c r="A19" s="67"/>
      <c r="B19" s="67"/>
      <c r="C19" s="68"/>
      <c r="D19" s="67"/>
      <c r="E19" s="68"/>
      <c r="F19" s="67"/>
      <c r="G19" s="67"/>
    </row>
    <row r="20" ht="14.25">
      <c r="A20" s="48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F18" sqref="F18"/>
    </sheetView>
  </sheetViews>
  <sheetFormatPr defaultColWidth="9.00390625" defaultRowHeight="14.25"/>
  <cols>
    <col min="1" max="1" width="18.50390625" style="0" customWidth="1"/>
    <col min="2" max="5" width="15.125" style="0" customWidth="1"/>
    <col min="6" max="7" width="12.625" style="0" bestFit="1" customWidth="1"/>
    <col min="11" max="11" width="13.75390625" style="0" bestFit="1" customWidth="1"/>
  </cols>
  <sheetData>
    <row r="1" spans="1:5" ht="37.5" customHeight="1">
      <c r="A1" s="25" t="s">
        <v>370</v>
      </c>
      <c r="B1" s="25"/>
      <c r="C1" s="25"/>
      <c r="D1" s="25"/>
      <c r="E1" s="25"/>
    </row>
    <row r="2" spans="1:5" ht="37.5" customHeight="1">
      <c r="A2" s="26" t="s">
        <v>371</v>
      </c>
      <c r="B2" s="26"/>
      <c r="C2" s="26"/>
      <c r="D2" s="26"/>
      <c r="E2" s="26"/>
    </row>
    <row r="3" spans="1:5" ht="7.5" customHeight="1">
      <c r="A3" s="27"/>
      <c r="B3" s="27"/>
      <c r="C3" s="27"/>
      <c r="D3" s="27"/>
      <c r="E3" s="27"/>
    </row>
    <row r="4" spans="1:5" ht="42" customHeight="1">
      <c r="A4" s="28"/>
      <c r="B4" s="29" t="s">
        <v>298</v>
      </c>
      <c r="C4" s="29"/>
      <c r="D4" s="29"/>
      <c r="E4" s="30"/>
    </row>
    <row r="5" spans="1:5" ht="42" customHeight="1">
      <c r="A5" s="31"/>
      <c r="B5" s="32" t="s">
        <v>372</v>
      </c>
      <c r="C5" s="33" t="s">
        <v>373</v>
      </c>
      <c r="D5" s="32" t="s">
        <v>374</v>
      </c>
      <c r="E5" s="34" t="s">
        <v>373</v>
      </c>
    </row>
    <row r="6" spans="1:5" ht="42" customHeight="1">
      <c r="A6" s="31" t="s">
        <v>375</v>
      </c>
      <c r="B6" s="35">
        <v>420748.77760000003</v>
      </c>
      <c r="C6" s="36">
        <v>-0.9913247292476396</v>
      </c>
      <c r="D6" s="35">
        <v>3440071.2681</v>
      </c>
      <c r="E6" s="37">
        <v>7.9557898238711395</v>
      </c>
    </row>
    <row r="7" spans="1:5" ht="42" customHeight="1">
      <c r="A7" s="31" t="s">
        <v>376</v>
      </c>
      <c r="B7" s="35">
        <v>68700</v>
      </c>
      <c r="C7" s="36">
        <v>-19.476774851436407</v>
      </c>
      <c r="D7" s="35">
        <v>679161</v>
      </c>
      <c r="E7" s="37">
        <v>-0.8866600143670023</v>
      </c>
    </row>
    <row r="8" spans="1:5" ht="42" customHeight="1">
      <c r="A8" s="31" t="s">
        <v>330</v>
      </c>
      <c r="B8" s="35">
        <v>156827.1629</v>
      </c>
      <c r="C8" s="36">
        <v>3.7647435120416572</v>
      </c>
      <c r="D8" s="35">
        <v>1198242.5046</v>
      </c>
      <c r="E8" s="37">
        <v>10.74191453224589</v>
      </c>
    </row>
    <row r="9" spans="1:5" ht="42" customHeight="1">
      <c r="A9" s="31" t="s">
        <v>329</v>
      </c>
      <c r="B9" s="35">
        <v>39749.4107</v>
      </c>
      <c r="C9" s="36">
        <v>8.78387147231765</v>
      </c>
      <c r="D9" s="35">
        <v>292911.0687</v>
      </c>
      <c r="E9" s="37">
        <v>7.720387274073071</v>
      </c>
    </row>
    <row r="10" spans="1:5" ht="42" customHeight="1">
      <c r="A10" s="31" t="s">
        <v>377</v>
      </c>
      <c r="B10" s="35">
        <v>31920.0252</v>
      </c>
      <c r="C10" s="36">
        <v>7.494214941726507</v>
      </c>
      <c r="D10" s="35">
        <v>243626.9782</v>
      </c>
      <c r="E10" s="37">
        <v>9.51585353524731</v>
      </c>
    </row>
    <row r="11" spans="1:5" ht="42" customHeight="1">
      <c r="A11" s="31" t="s">
        <v>333</v>
      </c>
      <c r="B11" s="35">
        <v>28014.0273</v>
      </c>
      <c r="C11" s="36">
        <v>-8.45821751063125</v>
      </c>
      <c r="D11" s="35">
        <v>245400.55240000004</v>
      </c>
      <c r="E11" s="37">
        <v>6.045466444566672</v>
      </c>
    </row>
    <row r="12" spans="1:5" ht="42" customHeight="1">
      <c r="A12" s="31" t="s">
        <v>335</v>
      </c>
      <c r="B12" s="35">
        <v>12572.1058</v>
      </c>
      <c r="C12" s="36">
        <v>-2.5040581219818447</v>
      </c>
      <c r="D12" s="35">
        <v>115960.68920000001</v>
      </c>
      <c r="E12" s="37">
        <v>6.690175928634745</v>
      </c>
    </row>
    <row r="13" spans="1:5" ht="42" customHeight="1">
      <c r="A13" s="31" t="s">
        <v>334</v>
      </c>
      <c r="B13" s="35">
        <v>10584.8229</v>
      </c>
      <c r="C13" s="36">
        <v>4.189681389218469</v>
      </c>
      <c r="D13" s="35">
        <v>90597.14600000001</v>
      </c>
      <c r="E13" s="37">
        <v>13.373508046795578</v>
      </c>
    </row>
    <row r="14" spans="1:5" ht="42" customHeight="1">
      <c r="A14" s="38" t="s">
        <v>331</v>
      </c>
      <c r="B14" s="39">
        <v>72381.2228</v>
      </c>
      <c r="C14" s="40">
        <v>5.487063655534752</v>
      </c>
      <c r="D14" s="39">
        <v>574171.329</v>
      </c>
      <c r="E14" s="41">
        <v>13.715533676052093</v>
      </c>
    </row>
    <row r="15" spans="1:5" ht="9" customHeight="1">
      <c r="A15" s="42"/>
      <c r="B15" s="42"/>
      <c r="C15" s="42"/>
      <c r="D15" s="42"/>
      <c r="E15" s="42"/>
    </row>
    <row r="16" spans="1:5" s="24" customFormat="1" ht="35.25" customHeight="1">
      <c r="A16" s="43" t="s">
        <v>378</v>
      </c>
      <c r="B16" s="43"/>
      <c r="C16" s="43"/>
      <c r="D16" s="43"/>
      <c r="E16" s="43"/>
    </row>
    <row r="17" spans="1:5" s="24" customFormat="1" ht="24.75" customHeight="1">
      <c r="A17" s="43" t="s">
        <v>379</v>
      </c>
      <c r="B17" s="43"/>
      <c r="C17" s="43"/>
      <c r="D17" s="43"/>
      <c r="E17" s="43"/>
    </row>
    <row r="18" spans="1:5" s="24" customFormat="1" ht="24.75" customHeight="1">
      <c r="A18" s="43" t="s">
        <v>380</v>
      </c>
      <c r="B18" s="43"/>
      <c r="C18" s="43"/>
      <c r="D18" s="43"/>
      <c r="E18" s="43"/>
    </row>
    <row r="19" spans="1:5" s="24" customFormat="1" ht="24.75" customHeight="1">
      <c r="A19" s="43" t="s">
        <v>381</v>
      </c>
      <c r="B19" s="43"/>
      <c r="C19" s="43"/>
      <c r="D19" s="43"/>
      <c r="E19" s="43"/>
    </row>
  </sheetData>
  <sheetProtection/>
  <mergeCells count="8">
    <mergeCell ref="A1:E1"/>
    <mergeCell ref="A2:E2"/>
    <mergeCell ref="B4:E4"/>
    <mergeCell ref="A16:E16"/>
    <mergeCell ref="A17:E17"/>
    <mergeCell ref="A18:E18"/>
    <mergeCell ref="A19:E19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H23" sqref="H23"/>
    </sheetView>
  </sheetViews>
  <sheetFormatPr defaultColWidth="9.00390625" defaultRowHeight="14.25"/>
  <cols>
    <col min="1" max="1" width="12.00390625" style="13" customWidth="1"/>
    <col min="2" max="2" width="15.375" style="13" customWidth="1"/>
    <col min="3" max="3" width="17.625" style="13" customWidth="1"/>
    <col min="4" max="4" width="17.25390625" style="13" customWidth="1"/>
    <col min="5" max="236" width="9.00390625" style="13" customWidth="1"/>
    <col min="237" max="237" width="6.375" style="13" customWidth="1"/>
    <col min="238" max="238" width="6.125" style="13" customWidth="1"/>
    <col min="239" max="239" width="5.125" style="13" customWidth="1"/>
    <col min="240" max="240" width="5.25390625" style="13" bestFit="1" customWidth="1"/>
    <col min="241" max="241" width="5.25390625" style="13" customWidth="1"/>
    <col min="242" max="242" width="6.125" style="13" customWidth="1"/>
    <col min="243" max="243" width="6.375" style="13" customWidth="1"/>
    <col min="244" max="244" width="7.00390625" style="13" customWidth="1"/>
    <col min="245" max="245" width="4.50390625" style="13" customWidth="1"/>
    <col min="246" max="246" width="6.875" style="13" customWidth="1"/>
    <col min="247" max="247" width="4.375" style="13" customWidth="1"/>
    <col min="248" max="248" width="7.125" style="13" customWidth="1"/>
    <col min="249" max="249" width="5.875" style="13" customWidth="1"/>
    <col min="250" max="250" width="3.625" style="13" customWidth="1"/>
    <col min="251" max="251" width="4.375" style="13" customWidth="1"/>
    <col min="252" max="252" width="4.50390625" style="13" customWidth="1"/>
    <col min="253" max="253" width="3.375" style="13" customWidth="1"/>
    <col min="254" max="254" width="5.75390625" style="13" customWidth="1"/>
    <col min="255" max="255" width="4.375" style="13" customWidth="1"/>
    <col min="256" max="256" width="5.875" style="13" customWidth="1"/>
  </cols>
  <sheetData>
    <row r="1" spans="1:4" ht="27" customHeight="1">
      <c r="A1" s="14" t="s">
        <v>382</v>
      </c>
      <c r="B1" s="14"/>
      <c r="C1" s="14"/>
      <c r="D1" s="14"/>
    </row>
    <row r="2" spans="1:4" s="12" customFormat="1" ht="24.75" customHeight="1">
      <c r="A2" s="15" t="s">
        <v>3</v>
      </c>
      <c r="B2" s="16" t="s">
        <v>383</v>
      </c>
      <c r="C2" s="16" t="s">
        <v>384</v>
      </c>
      <c r="D2" s="17" t="s">
        <v>385</v>
      </c>
    </row>
    <row r="3" spans="1:5" ht="24.75" customHeight="1">
      <c r="A3" s="18" t="s">
        <v>331</v>
      </c>
      <c r="B3" s="19">
        <v>114.8</v>
      </c>
      <c r="C3" s="20">
        <v>14.18850356389578</v>
      </c>
      <c r="D3" s="21">
        <v>92.14116866420603</v>
      </c>
      <c r="E3" s="22"/>
    </row>
    <row r="4" spans="1:4" ht="24.75" customHeight="1">
      <c r="A4" s="18" t="s">
        <v>386</v>
      </c>
      <c r="B4" s="19">
        <v>123.78</v>
      </c>
      <c r="C4" s="20">
        <v>14.91597550914065</v>
      </c>
      <c r="D4" s="21">
        <v>91.63027656477438</v>
      </c>
    </row>
    <row r="5" spans="1:4" ht="24.75" customHeight="1">
      <c r="A5" s="18" t="s">
        <v>387</v>
      </c>
      <c r="B5" s="19">
        <v>114.83</v>
      </c>
      <c r="C5" s="20">
        <v>15.600275762450346</v>
      </c>
      <c r="D5" s="21">
        <v>90.74074074074075</v>
      </c>
    </row>
    <row r="6" spans="1:4" ht="24.75" customHeight="1">
      <c r="A6" s="18" t="s">
        <v>388</v>
      </c>
      <c r="B6" s="19">
        <v>115.2</v>
      </c>
      <c r="C6" s="20">
        <v>15.062187276626162</v>
      </c>
      <c r="D6" s="21">
        <v>90.28094153378892</v>
      </c>
    </row>
    <row r="7" spans="1:4" ht="24.75" customHeight="1">
      <c r="A7" s="18" t="s">
        <v>389</v>
      </c>
      <c r="B7" s="19">
        <v>109.32</v>
      </c>
      <c r="C7" s="20">
        <v>14.94590875981331</v>
      </c>
      <c r="D7" s="21">
        <v>90.85439229843561</v>
      </c>
    </row>
    <row r="8" spans="1:4" ht="24.75" customHeight="1">
      <c r="A8" s="18" t="s">
        <v>390</v>
      </c>
      <c r="B8" s="19">
        <v>111.26</v>
      </c>
      <c r="C8" s="20">
        <v>13.81379223625357</v>
      </c>
      <c r="D8" s="21">
        <v>90.24707412223667</v>
      </c>
    </row>
    <row r="9" spans="1:4" ht="24.75" customHeight="1">
      <c r="A9" s="18" t="s">
        <v>391</v>
      </c>
      <c r="B9" s="19">
        <v>115.76</v>
      </c>
      <c r="C9" s="20">
        <v>14.23384416071459</v>
      </c>
      <c r="D9" s="21">
        <v>90.2994011976048</v>
      </c>
    </row>
    <row r="10" spans="1:4" ht="24.75" customHeight="1">
      <c r="A10" s="18" t="s">
        <v>392</v>
      </c>
      <c r="B10" s="19">
        <v>112.56</v>
      </c>
      <c r="C10" s="20">
        <v>13.154649346378362</v>
      </c>
      <c r="D10" s="21">
        <v>91.47727272727273</v>
      </c>
    </row>
    <row r="11" spans="1:4" ht="24.75" customHeight="1">
      <c r="A11" s="18" t="s">
        <v>393</v>
      </c>
      <c r="B11" s="19">
        <v>116.84</v>
      </c>
      <c r="C11" s="20">
        <v>13.334843752528604</v>
      </c>
      <c r="D11" s="21">
        <v>86.89320388349515</v>
      </c>
    </row>
    <row r="12" spans="1:4" ht="24.75" customHeight="1">
      <c r="A12" s="18" t="s">
        <v>394</v>
      </c>
      <c r="B12" s="19">
        <v>113.14</v>
      </c>
      <c r="C12" s="20">
        <v>14.409573818537062</v>
      </c>
      <c r="D12" s="21">
        <v>92.14175654853621</v>
      </c>
    </row>
    <row r="13" spans="1:4" ht="24.75" customHeight="1">
      <c r="A13" s="18" t="s">
        <v>395</v>
      </c>
      <c r="B13" s="19">
        <v>112.1</v>
      </c>
      <c r="C13" s="20">
        <v>13.51336881217274</v>
      </c>
      <c r="D13" s="21">
        <v>95.32488114104596</v>
      </c>
    </row>
    <row r="14" spans="1:4" ht="24.75" customHeight="1">
      <c r="A14" s="18" t="s">
        <v>396</v>
      </c>
      <c r="B14" s="19">
        <v>115.07</v>
      </c>
      <c r="C14" s="20">
        <v>12.096696523162862</v>
      </c>
      <c r="D14" s="21">
        <v>90.76433121019109</v>
      </c>
    </row>
    <row r="15" spans="1:4" ht="24.75" customHeight="1">
      <c r="A15" s="18" t="s">
        <v>397</v>
      </c>
      <c r="B15" s="19">
        <v>112.04</v>
      </c>
      <c r="C15" s="20">
        <v>13.847425098624587</v>
      </c>
      <c r="D15" s="21">
        <v>95.18768046198267</v>
      </c>
    </row>
    <row r="16" spans="1:4" ht="24.75" customHeight="1">
      <c r="A16" s="18" t="s">
        <v>398</v>
      </c>
      <c r="B16" s="19">
        <v>115.11</v>
      </c>
      <c r="C16" s="20">
        <v>15.869224849401588</v>
      </c>
      <c r="D16" s="21">
        <v>90.63545150501672</v>
      </c>
    </row>
    <row r="17" spans="1:4" ht="24.75" customHeight="1">
      <c r="A17" s="18" t="s">
        <v>399</v>
      </c>
      <c r="B17" s="19">
        <v>114.73</v>
      </c>
      <c r="C17" s="20">
        <v>14.775713157925745</v>
      </c>
      <c r="D17" s="21">
        <v>91.22807017543859</v>
      </c>
    </row>
    <row r="18" spans="1:4" ht="24.75" customHeight="1">
      <c r="A18" s="18" t="s">
        <v>400</v>
      </c>
      <c r="B18" s="19">
        <v>114.44</v>
      </c>
      <c r="C18" s="20">
        <v>12.775481270857725</v>
      </c>
      <c r="D18" s="21">
        <v>94.2643391521197</v>
      </c>
    </row>
    <row r="19" spans="1:4" ht="24.75" customHeight="1">
      <c r="A19" s="18" t="s">
        <v>401</v>
      </c>
      <c r="B19" s="19">
        <v>116.44</v>
      </c>
      <c r="C19" s="20">
        <v>13.889920522914654</v>
      </c>
      <c r="D19" s="21">
        <v>95.6149732620321</v>
      </c>
    </row>
    <row r="20" spans="1:4" ht="24.75" customHeight="1">
      <c r="A20" s="18" t="s">
        <v>402</v>
      </c>
      <c r="B20" s="19">
        <v>116.69</v>
      </c>
      <c r="C20" s="20">
        <v>14.937893208582029</v>
      </c>
      <c r="D20" s="21">
        <v>93.66450683945284</v>
      </c>
    </row>
    <row r="21" spans="1:4" ht="24.75" customHeight="1">
      <c r="A21" s="18" t="s">
        <v>403</v>
      </c>
      <c r="B21" s="19">
        <v>116.07</v>
      </c>
      <c r="C21" s="20">
        <v>12.401141041627522</v>
      </c>
      <c r="D21" s="21">
        <v>93.52617079889806</v>
      </c>
    </row>
    <row r="22" spans="1:4" ht="24.75" customHeight="1">
      <c r="A22" s="18" t="s">
        <v>404</v>
      </c>
      <c r="B22" s="19">
        <v>111.63</v>
      </c>
      <c r="C22" s="20">
        <v>14.997899342851028</v>
      </c>
      <c r="D22" s="21">
        <v>93.12896405919662</v>
      </c>
    </row>
    <row r="23" spans="1:4" ht="24.75" customHeight="1">
      <c r="A23" s="18" t="s">
        <v>405</v>
      </c>
      <c r="B23" s="19">
        <v>116.47</v>
      </c>
      <c r="C23" s="20">
        <v>15.192543686169511</v>
      </c>
      <c r="D23" s="21">
        <v>94.39252336448598</v>
      </c>
    </row>
    <row r="24" spans="1:4" ht="24.75" customHeight="1">
      <c r="A24" s="18" t="s">
        <v>406</v>
      </c>
      <c r="B24" s="19">
        <v>116.85</v>
      </c>
      <c r="C24" s="20">
        <v>16.19898908564353</v>
      </c>
      <c r="D24" s="21">
        <v>92.31411862990811</v>
      </c>
    </row>
    <row r="25" spans="1:4" ht="24.75" customHeight="1">
      <c r="A25" s="18" t="s">
        <v>407</v>
      </c>
      <c r="B25" s="19">
        <v>115.63</v>
      </c>
      <c r="C25" s="20">
        <v>13.035186254439836</v>
      </c>
      <c r="D25" s="21">
        <v>91.6778523489933</v>
      </c>
    </row>
    <row r="26" spans="1:4" ht="24.75" customHeight="1">
      <c r="A26" s="18" t="s">
        <v>408</v>
      </c>
      <c r="B26" s="19">
        <v>116.17</v>
      </c>
      <c r="C26" s="20">
        <v>13.474802758973867</v>
      </c>
      <c r="D26" s="21">
        <v>90.08313539192399</v>
      </c>
    </row>
    <row r="27" spans="1:4" ht="24.75" customHeight="1">
      <c r="A27" s="18" t="s">
        <v>409</v>
      </c>
      <c r="B27" s="19">
        <v>113.9</v>
      </c>
      <c r="C27" s="20">
        <v>14.101928184392444</v>
      </c>
      <c r="D27" s="21">
        <v>91.54051647373109</v>
      </c>
    </row>
    <row r="28" spans="1:4" ht="24.75" customHeight="1">
      <c r="A28" s="18" t="s">
        <v>410</v>
      </c>
      <c r="B28" s="19">
        <v>110.06</v>
      </c>
      <c r="C28" s="20">
        <v>14.06553942840042</v>
      </c>
      <c r="D28" s="21">
        <v>91.48936170212765</v>
      </c>
    </row>
    <row r="29" spans="1:4" ht="24.75" customHeight="1">
      <c r="A29" s="18" t="s">
        <v>411</v>
      </c>
      <c r="B29" s="19">
        <v>105.74</v>
      </c>
      <c r="C29" s="20">
        <v>14.963634195779182</v>
      </c>
      <c r="D29" s="21">
        <v>92.43027888446214</v>
      </c>
    </row>
    <row r="30" ht="14.25">
      <c r="D30" s="23"/>
    </row>
    <row r="31" spans="1:4" ht="14.25">
      <c r="A31" s="23"/>
      <c r="B31" s="23"/>
      <c r="C31" s="23"/>
      <c r="D31" s="23"/>
    </row>
  </sheetData>
  <sheetProtection/>
  <mergeCells count="1">
    <mergeCell ref="A1:D1"/>
  </mergeCells>
  <printOptions/>
  <pageMargins left="0.92" right="0.7" top="0.5" bottom="0.4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412</v>
      </c>
    </row>
    <row r="2" ht="13.5">
      <c r="A2" s="2" t="s">
        <v>413</v>
      </c>
    </row>
    <row r="3" spans="1:3" ht="13.5">
      <c r="A3" s="3" t="s">
        <v>414</v>
      </c>
      <c r="C3" s="4" t="s">
        <v>415</v>
      </c>
    </row>
    <row r="4" ht="12.75">
      <c r="A4" s="3" t="e">
        <v>#N/A</v>
      </c>
    </row>
    <row r="6" ht="13.5"/>
    <row r="7" ht="12.75">
      <c r="A7" s="5" t="s">
        <v>416</v>
      </c>
    </row>
    <row r="8" ht="12.75">
      <c r="A8" s="6" t="s">
        <v>417</v>
      </c>
    </row>
    <row r="9" ht="12.75">
      <c r="A9" s="7" t="s">
        <v>418</v>
      </c>
    </row>
    <row r="10" ht="12.75">
      <c r="A10" s="6" t="s">
        <v>419</v>
      </c>
    </row>
    <row r="11" ht="13.5">
      <c r="A11" s="8" t="s">
        <v>420</v>
      </c>
    </row>
    <row r="13" ht="13.5"/>
    <row r="14" ht="13.5">
      <c r="A14" s="4" t="s">
        <v>421</v>
      </c>
    </row>
    <row r="16" ht="13.5"/>
    <row r="17" ht="13.5">
      <c r="C17" s="4" t="s">
        <v>422</v>
      </c>
    </row>
    <row r="20" ht="12.75">
      <c r="A20" s="9" t="s">
        <v>423</v>
      </c>
    </row>
    <row r="21" ht="14.25">
      <c r="C21" s="10"/>
    </row>
    <row r="26" ht="13.5">
      <c r="C26" s="11" t="s">
        <v>424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2" sqref="E2:F2"/>
    </sheetView>
  </sheetViews>
  <sheetFormatPr defaultColWidth="9.00390625" defaultRowHeight="14.25"/>
  <cols>
    <col min="1" max="1" width="9.00390625" style="224" customWidth="1"/>
    <col min="2" max="2" width="20.375" style="224" customWidth="1"/>
    <col min="3" max="3" width="9.00390625" style="224" customWidth="1"/>
    <col min="4" max="4" width="11.875" style="224" customWidth="1"/>
    <col min="5" max="5" width="7.625" style="224" customWidth="1"/>
    <col min="6" max="6" width="9.75390625" style="224" customWidth="1"/>
    <col min="7" max="16384" width="9.00390625" style="224" customWidth="1"/>
  </cols>
  <sheetData>
    <row r="1" spans="1:6" ht="20.25">
      <c r="A1" s="307" t="s">
        <v>107</v>
      </c>
      <c r="B1" s="307"/>
      <c r="C1" s="307"/>
      <c r="D1" s="307"/>
      <c r="E1" s="307"/>
      <c r="F1" s="307"/>
    </row>
    <row r="2" spans="1:6" ht="14.25">
      <c r="A2" s="308"/>
      <c r="B2" s="309"/>
      <c r="C2" s="310" t="s">
        <v>108</v>
      </c>
      <c r="D2" s="310"/>
      <c r="E2" s="311"/>
      <c r="F2" s="311"/>
    </row>
    <row r="3" spans="1:6" ht="15.75">
      <c r="A3" s="312" t="s">
        <v>109</v>
      </c>
      <c r="B3" s="313"/>
      <c r="C3" s="314" t="s">
        <v>110</v>
      </c>
      <c r="D3" s="315"/>
      <c r="E3" s="315"/>
      <c r="F3" s="316" t="s">
        <v>111</v>
      </c>
    </row>
    <row r="4" spans="1:6" ht="33.75">
      <c r="A4" s="312"/>
      <c r="B4" s="313"/>
      <c r="C4" s="313" t="s">
        <v>112</v>
      </c>
      <c r="D4" s="317" t="s">
        <v>113</v>
      </c>
      <c r="E4" s="317" t="s">
        <v>114</v>
      </c>
      <c r="F4" s="318"/>
    </row>
    <row r="5" spans="1:6" ht="18" customHeight="1">
      <c r="A5" s="319" t="s">
        <v>115</v>
      </c>
      <c r="B5" s="249"/>
      <c r="C5" s="248">
        <v>571</v>
      </c>
      <c r="D5" s="249">
        <v>418</v>
      </c>
      <c r="E5" s="248">
        <v>21</v>
      </c>
      <c r="F5" s="251">
        <v>10.336246551486571</v>
      </c>
    </row>
    <row r="6" spans="1:6" ht="18" customHeight="1">
      <c r="A6" s="319" t="s">
        <v>116</v>
      </c>
      <c r="B6" s="249" t="s">
        <v>117</v>
      </c>
      <c r="C6" s="252">
        <v>11</v>
      </c>
      <c r="D6" s="249">
        <v>11</v>
      </c>
      <c r="E6" s="248">
        <v>0</v>
      </c>
      <c r="F6" s="251">
        <v>46.898379304215744</v>
      </c>
    </row>
    <row r="7" spans="1:6" ht="18" customHeight="1">
      <c r="A7" s="319"/>
      <c r="B7" s="249" t="s">
        <v>118</v>
      </c>
      <c r="C7" s="252">
        <v>23</v>
      </c>
      <c r="D7" s="249">
        <v>20</v>
      </c>
      <c r="E7" s="248">
        <v>1</v>
      </c>
      <c r="F7" s="251">
        <v>-28.975124378109452</v>
      </c>
    </row>
    <row r="8" spans="1:6" ht="18" customHeight="1">
      <c r="A8" s="319"/>
      <c r="B8" s="249" t="s">
        <v>119</v>
      </c>
      <c r="C8" s="252">
        <v>8</v>
      </c>
      <c r="D8" s="249">
        <v>6</v>
      </c>
      <c r="E8" s="248">
        <v>0</v>
      </c>
      <c r="F8" s="251">
        <v>-81.3561838505101</v>
      </c>
    </row>
    <row r="9" spans="1:6" ht="18" customHeight="1">
      <c r="A9" s="319"/>
      <c r="B9" s="249" t="s">
        <v>120</v>
      </c>
      <c r="C9" s="252">
        <v>17</v>
      </c>
      <c r="D9" s="249">
        <v>4</v>
      </c>
      <c r="E9" s="248">
        <v>1</v>
      </c>
      <c r="F9" s="251">
        <v>-15.079184318012729</v>
      </c>
    </row>
    <row r="10" spans="1:6" ht="18" customHeight="1">
      <c r="A10" s="319"/>
      <c r="B10" s="249" t="s">
        <v>121</v>
      </c>
      <c r="C10" s="252">
        <v>18</v>
      </c>
      <c r="D10" s="249">
        <v>17</v>
      </c>
      <c r="E10" s="248">
        <v>0</v>
      </c>
      <c r="F10" s="251">
        <v>20.62412547590382</v>
      </c>
    </row>
    <row r="11" spans="1:6" ht="18" customHeight="1">
      <c r="A11" s="319"/>
      <c r="B11" s="249" t="s">
        <v>122</v>
      </c>
      <c r="C11" s="252">
        <v>35</v>
      </c>
      <c r="D11" s="249">
        <v>33</v>
      </c>
      <c r="E11" s="248">
        <v>0</v>
      </c>
      <c r="F11" s="251">
        <v>97.68175503588795</v>
      </c>
    </row>
    <row r="12" spans="1:6" ht="18" customHeight="1">
      <c r="A12" s="319"/>
      <c r="B12" s="249" t="s">
        <v>123</v>
      </c>
      <c r="C12" s="252">
        <v>24</v>
      </c>
      <c r="D12" s="249">
        <v>24</v>
      </c>
      <c r="E12" s="248">
        <v>0</v>
      </c>
      <c r="F12" s="251">
        <v>30.33622274757026</v>
      </c>
    </row>
    <row r="13" spans="1:6" ht="18" customHeight="1">
      <c r="A13" s="319"/>
      <c r="B13" s="249" t="s">
        <v>124</v>
      </c>
      <c r="C13" s="252">
        <v>37</v>
      </c>
      <c r="D13" s="249">
        <v>28</v>
      </c>
      <c r="E13" s="248">
        <v>1</v>
      </c>
      <c r="F13" s="251">
        <v>17.03556549714005</v>
      </c>
    </row>
    <row r="14" spans="1:6" ht="18" customHeight="1">
      <c r="A14" s="319"/>
      <c r="B14" s="249" t="s">
        <v>125</v>
      </c>
      <c r="C14" s="252">
        <v>27</v>
      </c>
      <c r="D14" s="249">
        <v>23</v>
      </c>
      <c r="E14" s="248">
        <v>3</v>
      </c>
      <c r="F14" s="251">
        <v>27.744902935013236</v>
      </c>
    </row>
    <row r="15" spans="1:6" ht="18" customHeight="1">
      <c r="A15" s="319"/>
      <c r="B15" s="249" t="s">
        <v>126</v>
      </c>
      <c r="C15" s="252">
        <v>31</v>
      </c>
      <c r="D15" s="249">
        <v>24</v>
      </c>
      <c r="E15" s="248">
        <v>5</v>
      </c>
      <c r="F15" s="251">
        <v>23.0458783239714</v>
      </c>
    </row>
    <row r="16" spans="1:6" ht="18" customHeight="1">
      <c r="A16" s="319"/>
      <c r="B16" s="249" t="s">
        <v>127</v>
      </c>
      <c r="C16" s="252">
        <v>29</v>
      </c>
      <c r="D16" s="249">
        <v>24</v>
      </c>
      <c r="E16" s="248">
        <v>1</v>
      </c>
      <c r="F16" s="251">
        <v>90.10646183420626</v>
      </c>
    </row>
    <row r="17" spans="1:6" ht="18" customHeight="1">
      <c r="A17" s="320" t="s">
        <v>128</v>
      </c>
      <c r="B17" s="249" t="s">
        <v>129</v>
      </c>
      <c r="C17" s="321">
        <v>26</v>
      </c>
      <c r="D17" s="249">
        <v>15</v>
      </c>
      <c r="E17" s="248">
        <v>0</v>
      </c>
      <c r="F17" s="251">
        <v>29.74856773710963</v>
      </c>
    </row>
    <row r="18" spans="1:6" ht="18" customHeight="1">
      <c r="A18" s="322"/>
      <c r="B18" s="249" t="s">
        <v>130</v>
      </c>
      <c r="C18" s="321">
        <v>20</v>
      </c>
      <c r="D18" s="249">
        <v>20</v>
      </c>
      <c r="E18" s="248">
        <v>0</v>
      </c>
      <c r="F18" s="251">
        <v>24.84878883545274</v>
      </c>
    </row>
    <row r="19" spans="1:6" ht="18" customHeight="1">
      <c r="A19" s="322"/>
      <c r="B19" s="249" t="s">
        <v>131</v>
      </c>
      <c r="C19" s="321">
        <v>36</v>
      </c>
      <c r="D19" s="249">
        <v>25</v>
      </c>
      <c r="E19" s="248">
        <v>1</v>
      </c>
      <c r="F19" s="251">
        <v>13.40350184121788</v>
      </c>
    </row>
    <row r="20" spans="1:6" ht="18" customHeight="1">
      <c r="A20" s="322"/>
      <c r="B20" s="249" t="s">
        <v>132</v>
      </c>
      <c r="C20" s="321">
        <v>23</v>
      </c>
      <c r="D20" s="249">
        <v>11</v>
      </c>
      <c r="E20" s="248">
        <v>2</v>
      </c>
      <c r="F20" s="251">
        <v>56.31839692398699</v>
      </c>
    </row>
    <row r="21" spans="1:6" ht="18" customHeight="1">
      <c r="A21" s="322"/>
      <c r="B21" s="249" t="s">
        <v>133</v>
      </c>
      <c r="C21" s="321">
        <v>30</v>
      </c>
      <c r="D21" s="249">
        <v>30</v>
      </c>
      <c r="E21" s="248">
        <v>4</v>
      </c>
      <c r="F21" s="251">
        <v>33.40349534379386</v>
      </c>
    </row>
    <row r="22" spans="1:6" ht="18" customHeight="1">
      <c r="A22" s="322"/>
      <c r="B22" s="249" t="s">
        <v>134</v>
      </c>
      <c r="C22" s="321">
        <v>50</v>
      </c>
      <c r="D22" s="249">
        <v>25</v>
      </c>
      <c r="E22" s="248">
        <v>0</v>
      </c>
      <c r="F22" s="251">
        <v>18.055589182383834</v>
      </c>
    </row>
    <row r="23" spans="1:6" ht="18" customHeight="1">
      <c r="A23" s="322"/>
      <c r="B23" s="249" t="s">
        <v>135</v>
      </c>
      <c r="C23" s="321">
        <v>14</v>
      </c>
      <c r="D23" s="249">
        <v>12</v>
      </c>
      <c r="E23" s="248">
        <v>0</v>
      </c>
      <c r="F23" s="251">
        <v>32.89606458123109</v>
      </c>
    </row>
    <row r="24" spans="1:6" ht="18" customHeight="1">
      <c r="A24" s="323"/>
      <c r="B24" s="249" t="s">
        <v>136</v>
      </c>
      <c r="C24" s="321">
        <v>6</v>
      </c>
      <c r="D24" s="249">
        <v>4</v>
      </c>
      <c r="E24" s="248">
        <v>0</v>
      </c>
      <c r="F24" s="251">
        <v>57.14202203840646</v>
      </c>
    </row>
    <row r="25" spans="1:6" ht="18" customHeight="1">
      <c r="A25" s="319" t="s">
        <v>137</v>
      </c>
      <c r="B25" s="324" t="s">
        <v>138</v>
      </c>
      <c r="C25" s="249">
        <f aca="true" t="shared" si="0" ref="C25:F25">C6+C8+C9+C10</f>
        <v>54</v>
      </c>
      <c r="D25" s="249">
        <f t="shared" si="0"/>
        <v>38</v>
      </c>
      <c r="E25" s="249">
        <f t="shared" si="0"/>
        <v>1</v>
      </c>
      <c r="F25" s="249"/>
    </row>
    <row r="26" spans="1:6" ht="18" customHeight="1">
      <c r="A26" s="319"/>
      <c r="B26" s="324" t="s">
        <v>139</v>
      </c>
      <c r="C26" s="249">
        <f aca="true" t="shared" si="1" ref="C26:F26">C11+C12+C18+C19+C20+C21+C22+C28+C29+C30+C31+C32+C33+C34</f>
        <v>284</v>
      </c>
      <c r="D26" s="249">
        <f t="shared" si="1"/>
        <v>213</v>
      </c>
      <c r="E26" s="249">
        <f t="shared" si="1"/>
        <v>9</v>
      </c>
      <c r="F26" s="249"/>
    </row>
    <row r="27" spans="1:6" ht="18" customHeight="1">
      <c r="A27" s="319" t="s">
        <v>140</v>
      </c>
      <c r="B27" s="249" t="s">
        <v>141</v>
      </c>
      <c r="C27" s="321">
        <v>17</v>
      </c>
      <c r="D27" s="249">
        <v>16</v>
      </c>
      <c r="E27" s="248">
        <v>0</v>
      </c>
      <c r="F27" s="251">
        <v>82.22806505015095</v>
      </c>
    </row>
    <row r="28" spans="1:6" ht="18" customHeight="1">
      <c r="A28" s="319"/>
      <c r="B28" s="249" t="s">
        <v>142</v>
      </c>
      <c r="C28" s="321">
        <v>12</v>
      </c>
      <c r="D28" s="249">
        <v>4</v>
      </c>
      <c r="E28" s="248">
        <v>0</v>
      </c>
      <c r="F28" s="251">
        <v>15.940259926760959</v>
      </c>
    </row>
    <row r="29" spans="1:6" ht="18" customHeight="1">
      <c r="A29" s="319"/>
      <c r="B29" s="249" t="s">
        <v>143</v>
      </c>
      <c r="C29" s="321">
        <v>11</v>
      </c>
      <c r="D29" s="249">
        <v>6</v>
      </c>
      <c r="E29" s="248">
        <v>1</v>
      </c>
      <c r="F29" s="251">
        <v>68.06629834254143</v>
      </c>
    </row>
    <row r="30" spans="1:6" ht="18" customHeight="1">
      <c r="A30" s="319"/>
      <c r="B30" s="249" t="s">
        <v>144</v>
      </c>
      <c r="C30" s="321">
        <v>8</v>
      </c>
      <c r="D30" s="249">
        <v>8</v>
      </c>
      <c r="E30" s="248">
        <v>0</v>
      </c>
      <c r="F30" s="251">
        <v>31.102396514161224</v>
      </c>
    </row>
    <row r="31" spans="1:6" ht="18" customHeight="1">
      <c r="A31" s="319"/>
      <c r="B31" s="249" t="s">
        <v>145</v>
      </c>
      <c r="C31" s="321">
        <v>12</v>
      </c>
      <c r="D31" s="249">
        <v>12</v>
      </c>
      <c r="E31" s="248">
        <v>0</v>
      </c>
      <c r="F31" s="251">
        <v>68.01003044957908</v>
      </c>
    </row>
    <row r="32" spans="1:6" ht="18" customHeight="1">
      <c r="A32" s="319"/>
      <c r="B32" s="249" t="s">
        <v>146</v>
      </c>
      <c r="C32" s="321">
        <v>11</v>
      </c>
      <c r="D32" s="249">
        <v>7</v>
      </c>
      <c r="E32" s="248">
        <v>1</v>
      </c>
      <c r="F32" s="251">
        <v>47.82191287651507</v>
      </c>
    </row>
    <row r="33" spans="1:6" ht="18" customHeight="1">
      <c r="A33" s="319"/>
      <c r="B33" s="249" t="s">
        <v>147</v>
      </c>
      <c r="C33" s="321">
        <v>6</v>
      </c>
      <c r="D33" s="249">
        <v>6</v>
      </c>
      <c r="E33" s="248">
        <v>0</v>
      </c>
      <c r="F33" s="251">
        <v>15.373253039427336</v>
      </c>
    </row>
    <row r="34" spans="1:6" ht="18" customHeight="1">
      <c r="A34" s="319" t="s">
        <v>148</v>
      </c>
      <c r="B34" s="249" t="s">
        <v>149</v>
      </c>
      <c r="C34" s="321">
        <v>6</v>
      </c>
      <c r="D34" s="249">
        <v>2</v>
      </c>
      <c r="E34" s="248">
        <v>0</v>
      </c>
      <c r="F34" s="251">
        <v>39.752019537854586</v>
      </c>
    </row>
    <row r="35" spans="1:6" ht="18" customHeight="1">
      <c r="A35" s="319"/>
      <c r="B35" s="249" t="s">
        <v>150</v>
      </c>
      <c r="C35" s="252">
        <v>23</v>
      </c>
      <c r="D35" s="249">
        <v>1</v>
      </c>
      <c r="E35" s="248">
        <v>0</v>
      </c>
      <c r="F35" s="251">
        <v>-25.274888728703992</v>
      </c>
    </row>
    <row r="36" spans="1:6" s="306" customFormat="1" ht="60" customHeight="1">
      <c r="A36" s="325"/>
      <c r="B36" s="326" t="s">
        <v>151</v>
      </c>
      <c r="C36" s="326"/>
      <c r="D36" s="326"/>
      <c r="E36" s="326"/>
      <c r="F36" s="326"/>
    </row>
  </sheetData>
  <sheetProtection/>
  <mergeCells count="12">
    <mergeCell ref="A1:F1"/>
    <mergeCell ref="E2:F2"/>
    <mergeCell ref="C3:E3"/>
    <mergeCell ref="A5:B5"/>
    <mergeCell ref="B36:F36"/>
    <mergeCell ref="A6:A16"/>
    <mergeCell ref="A17:A24"/>
    <mergeCell ref="A25:A26"/>
    <mergeCell ref="A27:A33"/>
    <mergeCell ref="A34:A35"/>
    <mergeCell ref="F3:F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22" sqref="F22"/>
    </sheetView>
  </sheetViews>
  <sheetFormatPr defaultColWidth="9.00390625" defaultRowHeight="14.25"/>
  <cols>
    <col min="1" max="1" width="3.875" style="255" customWidth="1"/>
    <col min="2" max="2" width="7.625" style="255" customWidth="1"/>
    <col min="3" max="3" width="12.125" style="255" customWidth="1"/>
    <col min="4" max="4" width="7.875" style="255" customWidth="1"/>
    <col min="5" max="5" width="14.625" style="255" customWidth="1"/>
    <col min="6" max="6" width="9.75390625" style="255" customWidth="1"/>
    <col min="7" max="7" width="12.875" style="255" customWidth="1"/>
    <col min="8" max="16384" width="9.00390625" style="255" customWidth="1"/>
  </cols>
  <sheetData>
    <row r="1" spans="1:7" ht="24.75" customHeight="1">
      <c r="A1" s="280" t="s">
        <v>152</v>
      </c>
      <c r="B1" s="280"/>
      <c r="C1" s="280"/>
      <c r="D1" s="280"/>
      <c r="E1" s="280"/>
      <c r="F1" s="280"/>
      <c r="G1" s="280"/>
    </row>
    <row r="2" spans="1:7" s="253" customFormat="1" ht="15" customHeight="1">
      <c r="A2" s="281" t="s">
        <v>153</v>
      </c>
      <c r="B2" s="281"/>
      <c r="C2" s="281"/>
      <c r="D2" s="281"/>
      <c r="E2" s="281"/>
      <c r="F2" s="281"/>
      <c r="G2" s="282"/>
    </row>
    <row r="3" spans="1:7" s="277" customFormat="1" ht="27.75" customHeight="1">
      <c r="A3" s="283" t="s">
        <v>154</v>
      </c>
      <c r="B3" s="284"/>
      <c r="C3" s="284"/>
      <c r="D3" s="284" t="s">
        <v>155</v>
      </c>
      <c r="E3" s="284" t="s">
        <v>156</v>
      </c>
      <c r="F3" s="284" t="s">
        <v>157</v>
      </c>
      <c r="G3" s="285" t="s">
        <v>158</v>
      </c>
    </row>
    <row r="4" spans="1:7" ht="16.5" customHeight="1">
      <c r="A4" s="286" t="s">
        <v>115</v>
      </c>
      <c r="B4" s="287"/>
      <c r="C4" s="287"/>
      <c r="D4" s="288">
        <v>339</v>
      </c>
      <c r="E4" s="288">
        <v>2424415</v>
      </c>
      <c r="F4" s="249">
        <v>209</v>
      </c>
      <c r="G4" s="289">
        <v>30.666573173322227</v>
      </c>
    </row>
    <row r="5" spans="1:7" ht="16.5" customHeight="1">
      <c r="A5" s="286" t="s">
        <v>159</v>
      </c>
      <c r="B5" s="287" t="s">
        <v>117</v>
      </c>
      <c r="C5" s="287"/>
      <c r="D5" s="290">
        <v>17</v>
      </c>
      <c r="E5" s="290">
        <v>138300</v>
      </c>
      <c r="F5" s="148">
        <v>10</v>
      </c>
      <c r="G5" s="289">
        <v>45.11641359363702</v>
      </c>
    </row>
    <row r="6" spans="1:7" ht="16.5" customHeight="1">
      <c r="A6" s="286"/>
      <c r="B6" s="287" t="s">
        <v>118</v>
      </c>
      <c r="C6" s="287" t="s">
        <v>160</v>
      </c>
      <c r="D6" s="290">
        <v>15</v>
      </c>
      <c r="E6" s="290">
        <v>43900</v>
      </c>
      <c r="F6" s="148">
        <v>6</v>
      </c>
      <c r="G6" s="289">
        <v>23.968109339407746</v>
      </c>
    </row>
    <row r="7" spans="1:7" ht="16.5" customHeight="1">
      <c r="A7" s="286"/>
      <c r="B7" s="287"/>
      <c r="C7" s="287" t="s">
        <v>161</v>
      </c>
      <c r="D7" s="290">
        <v>6</v>
      </c>
      <c r="E7" s="290">
        <v>9300</v>
      </c>
      <c r="F7" s="148">
        <v>3</v>
      </c>
      <c r="G7" s="289">
        <v>49</v>
      </c>
    </row>
    <row r="8" spans="1:7" ht="16.5" customHeight="1">
      <c r="A8" s="286"/>
      <c r="B8" s="287"/>
      <c r="C8" s="287" t="s">
        <v>162</v>
      </c>
      <c r="D8" s="290">
        <v>9</v>
      </c>
      <c r="E8" s="290">
        <v>34600</v>
      </c>
      <c r="F8" s="148">
        <v>3</v>
      </c>
      <c r="G8" s="289">
        <v>17.239884393063583</v>
      </c>
    </row>
    <row r="9" spans="1:7" ht="16.5" customHeight="1">
      <c r="A9" s="286"/>
      <c r="B9" s="287" t="s">
        <v>119</v>
      </c>
      <c r="C9" s="287" t="s">
        <v>160</v>
      </c>
      <c r="D9" s="290">
        <v>24</v>
      </c>
      <c r="E9" s="290">
        <v>185750</v>
      </c>
      <c r="F9" s="148">
        <v>1</v>
      </c>
      <c r="G9" s="289">
        <v>1.1682368775235532</v>
      </c>
    </row>
    <row r="10" spans="1:7" ht="16.5" customHeight="1">
      <c r="A10" s="286"/>
      <c r="B10" s="287"/>
      <c r="C10" s="287" t="s">
        <v>163</v>
      </c>
      <c r="D10" s="290">
        <v>18</v>
      </c>
      <c r="E10" s="290">
        <v>110050</v>
      </c>
      <c r="F10" s="148">
        <v>1</v>
      </c>
      <c r="G10" s="289">
        <v>1.971830985915493</v>
      </c>
    </row>
    <row r="11" spans="1:7" ht="16.5" customHeight="1">
      <c r="A11" s="286"/>
      <c r="B11" s="287"/>
      <c r="C11" s="287" t="s">
        <v>164</v>
      </c>
      <c r="D11" s="290">
        <v>6</v>
      </c>
      <c r="E11" s="290">
        <v>75700</v>
      </c>
      <c r="F11" s="148">
        <v>0</v>
      </c>
      <c r="G11" s="289">
        <v>0</v>
      </c>
    </row>
    <row r="12" spans="1:7" ht="16.5" customHeight="1">
      <c r="A12" s="286"/>
      <c r="B12" s="287" t="s">
        <v>120</v>
      </c>
      <c r="C12" s="287" t="s">
        <v>160</v>
      </c>
      <c r="D12" s="290">
        <v>14</v>
      </c>
      <c r="E12" s="290">
        <v>197400</v>
      </c>
      <c r="F12" s="148">
        <v>5</v>
      </c>
      <c r="G12" s="289">
        <v>3.847517730496454</v>
      </c>
    </row>
    <row r="13" spans="1:7" ht="16.5" customHeight="1">
      <c r="A13" s="286"/>
      <c r="B13" s="287"/>
      <c r="C13" s="287" t="s">
        <v>165</v>
      </c>
      <c r="D13" s="290">
        <v>5</v>
      </c>
      <c r="E13" s="290">
        <v>66100</v>
      </c>
      <c r="F13" s="148">
        <v>4</v>
      </c>
      <c r="G13" s="289">
        <v>8.388804841149772</v>
      </c>
    </row>
    <row r="14" spans="1:7" ht="16.5" customHeight="1">
      <c r="A14" s="286"/>
      <c r="B14" s="287"/>
      <c r="C14" s="291" t="s">
        <v>164</v>
      </c>
      <c r="D14" s="290">
        <v>9</v>
      </c>
      <c r="E14" s="290">
        <v>131300</v>
      </c>
      <c r="F14" s="148">
        <v>1</v>
      </c>
      <c r="G14" s="289">
        <v>1.5613099771515613</v>
      </c>
    </row>
    <row r="15" spans="1:7" ht="16.5" customHeight="1">
      <c r="A15" s="286"/>
      <c r="B15" s="287" t="s">
        <v>166</v>
      </c>
      <c r="C15" s="287"/>
      <c r="D15" s="290">
        <v>11</v>
      </c>
      <c r="E15" s="290">
        <v>167050</v>
      </c>
      <c r="F15" s="148">
        <v>9</v>
      </c>
      <c r="G15" s="289">
        <v>48.32445375636037</v>
      </c>
    </row>
    <row r="16" spans="1:7" ht="16.5" customHeight="1">
      <c r="A16" s="286"/>
      <c r="B16" s="291" t="s">
        <v>122</v>
      </c>
      <c r="C16" s="291"/>
      <c r="D16" s="290">
        <v>9</v>
      </c>
      <c r="E16" s="290">
        <v>50000</v>
      </c>
      <c r="F16" s="148">
        <v>8</v>
      </c>
      <c r="G16" s="289">
        <v>43.278</v>
      </c>
    </row>
    <row r="17" spans="1:7" ht="16.5" customHeight="1">
      <c r="A17" s="286"/>
      <c r="B17" s="291" t="s">
        <v>123</v>
      </c>
      <c r="C17" s="291"/>
      <c r="D17" s="290">
        <v>14</v>
      </c>
      <c r="E17" s="290">
        <v>86400</v>
      </c>
      <c r="F17" s="148">
        <v>14</v>
      </c>
      <c r="G17" s="289">
        <v>43.21643518518519</v>
      </c>
    </row>
    <row r="18" spans="1:7" ht="16.5" customHeight="1">
      <c r="A18" s="286"/>
      <c r="B18" s="287" t="s">
        <v>124</v>
      </c>
      <c r="C18" s="287" t="s">
        <v>160</v>
      </c>
      <c r="D18" s="292">
        <v>58</v>
      </c>
      <c r="E18" s="292">
        <v>402501</v>
      </c>
      <c r="F18" s="148">
        <v>19</v>
      </c>
      <c r="G18" s="289">
        <v>23.22776837821521</v>
      </c>
    </row>
    <row r="19" spans="1:7" ht="16.5" customHeight="1">
      <c r="A19" s="286"/>
      <c r="B19" s="287"/>
      <c r="C19" s="291" t="s">
        <v>167</v>
      </c>
      <c r="D19" s="292">
        <v>5</v>
      </c>
      <c r="E19" s="292">
        <v>31500</v>
      </c>
      <c r="F19" s="148">
        <v>3</v>
      </c>
      <c r="G19" s="289">
        <v>70.5079365079365</v>
      </c>
    </row>
    <row r="20" spans="1:7" ht="16.5" customHeight="1">
      <c r="A20" s="286"/>
      <c r="B20" s="287"/>
      <c r="C20" s="291" t="s">
        <v>168</v>
      </c>
      <c r="D20" s="292">
        <v>27</v>
      </c>
      <c r="E20" s="292">
        <v>222031</v>
      </c>
      <c r="F20" s="148">
        <v>9</v>
      </c>
      <c r="G20" s="289">
        <v>27.048024825362226</v>
      </c>
    </row>
    <row r="21" spans="1:7" ht="16.5" customHeight="1">
      <c r="A21" s="286"/>
      <c r="B21" s="287"/>
      <c r="C21" s="291" t="s">
        <v>169</v>
      </c>
      <c r="D21" s="292">
        <v>26</v>
      </c>
      <c r="E21" s="292">
        <v>148970</v>
      </c>
      <c r="F21" s="148">
        <v>7</v>
      </c>
      <c r="G21" s="289">
        <v>7.536416728200308</v>
      </c>
    </row>
    <row r="22" spans="1:7" ht="16.5" customHeight="1">
      <c r="A22" s="286"/>
      <c r="B22" s="293" t="s">
        <v>125</v>
      </c>
      <c r="C22" s="294"/>
      <c r="D22" s="295">
        <v>22</v>
      </c>
      <c r="E22" s="295">
        <v>123300</v>
      </c>
      <c r="F22" s="148">
        <v>15</v>
      </c>
      <c r="G22" s="289">
        <v>39.473641524736415</v>
      </c>
    </row>
    <row r="23" spans="1:7" ht="16.5" customHeight="1">
      <c r="A23" s="286"/>
      <c r="B23" s="293" t="s">
        <v>126</v>
      </c>
      <c r="C23" s="294"/>
      <c r="D23" s="292">
        <v>24</v>
      </c>
      <c r="E23" s="292">
        <v>155800</v>
      </c>
      <c r="F23" s="148">
        <v>19</v>
      </c>
      <c r="G23" s="289">
        <v>73.46854942233632</v>
      </c>
    </row>
    <row r="24" spans="1:7" ht="16.5" customHeight="1">
      <c r="A24" s="286"/>
      <c r="B24" s="296" t="s">
        <v>127</v>
      </c>
      <c r="C24" s="297"/>
      <c r="D24" s="292">
        <v>19</v>
      </c>
      <c r="E24" s="292">
        <v>439920</v>
      </c>
      <c r="F24" s="148">
        <v>15</v>
      </c>
      <c r="G24" s="289">
        <v>12.56001091107474</v>
      </c>
    </row>
    <row r="25" spans="1:7" ht="16.5" customHeight="1">
      <c r="A25" s="298" t="s">
        <v>170</v>
      </c>
      <c r="B25" s="291" t="s">
        <v>129</v>
      </c>
      <c r="C25" s="291"/>
      <c r="D25" s="292">
        <v>16</v>
      </c>
      <c r="E25" s="292">
        <v>62800</v>
      </c>
      <c r="F25" s="148">
        <v>16</v>
      </c>
      <c r="G25" s="289">
        <v>44.3312101910828</v>
      </c>
    </row>
    <row r="26" spans="1:7" ht="16.5" customHeight="1">
      <c r="A26" s="299"/>
      <c r="B26" s="287" t="s">
        <v>130</v>
      </c>
      <c r="C26" s="287"/>
      <c r="D26" s="292">
        <v>18</v>
      </c>
      <c r="E26" s="292">
        <v>80000</v>
      </c>
      <c r="F26" s="148">
        <v>7</v>
      </c>
      <c r="G26" s="289">
        <v>26.36625</v>
      </c>
    </row>
    <row r="27" spans="1:7" ht="16.5" customHeight="1">
      <c r="A27" s="299"/>
      <c r="B27" s="287" t="s">
        <v>131</v>
      </c>
      <c r="C27" s="287"/>
      <c r="D27" s="292">
        <v>19</v>
      </c>
      <c r="E27" s="292">
        <v>66400</v>
      </c>
      <c r="F27" s="148">
        <v>10</v>
      </c>
      <c r="G27" s="289">
        <v>33.56325301204819</v>
      </c>
    </row>
    <row r="28" spans="1:7" ht="16.5" customHeight="1">
      <c r="A28" s="299"/>
      <c r="B28" s="291" t="s">
        <v>132</v>
      </c>
      <c r="C28" s="291"/>
      <c r="D28" s="292">
        <v>8</v>
      </c>
      <c r="E28" s="292">
        <v>25500</v>
      </c>
      <c r="F28" s="148">
        <v>8</v>
      </c>
      <c r="G28" s="289">
        <v>54.27058823529411</v>
      </c>
    </row>
    <row r="29" spans="1:7" ht="16.5" customHeight="1">
      <c r="A29" s="299"/>
      <c r="B29" s="287" t="s">
        <v>133</v>
      </c>
      <c r="C29" s="287"/>
      <c r="D29" s="292">
        <v>7</v>
      </c>
      <c r="E29" s="292">
        <v>26200</v>
      </c>
      <c r="F29" s="148">
        <v>6</v>
      </c>
      <c r="G29" s="289">
        <v>93.15648854961832</v>
      </c>
    </row>
    <row r="30" spans="1:7" ht="16.5" customHeight="1">
      <c r="A30" s="299"/>
      <c r="B30" s="287" t="s">
        <v>134</v>
      </c>
      <c r="C30" s="287"/>
      <c r="D30" s="292">
        <v>18</v>
      </c>
      <c r="E30" s="292">
        <v>93200</v>
      </c>
      <c r="F30" s="148">
        <v>17</v>
      </c>
      <c r="G30" s="289">
        <v>50.824034334763944</v>
      </c>
    </row>
    <row r="31" spans="1:7" ht="16.5" customHeight="1">
      <c r="A31" s="299"/>
      <c r="B31" s="287" t="s">
        <v>135</v>
      </c>
      <c r="C31" s="287"/>
      <c r="D31" s="292">
        <v>8</v>
      </c>
      <c r="E31" s="292">
        <v>22000</v>
      </c>
      <c r="F31" s="148">
        <v>5</v>
      </c>
      <c r="G31" s="289">
        <v>36.75909090909091</v>
      </c>
    </row>
    <row r="32" spans="1:7" ht="16.5" customHeight="1">
      <c r="A32" s="300"/>
      <c r="B32" s="287" t="s">
        <v>136</v>
      </c>
      <c r="C32" s="287"/>
      <c r="D32" s="292">
        <v>2</v>
      </c>
      <c r="E32" s="292">
        <v>10800</v>
      </c>
      <c r="F32" s="148">
        <v>2</v>
      </c>
      <c r="G32" s="289">
        <v>97.35185185185186</v>
      </c>
    </row>
    <row r="33" spans="1:7" ht="16.5" customHeight="1">
      <c r="A33" s="298" t="s">
        <v>171</v>
      </c>
      <c r="B33" s="287" t="s">
        <v>141</v>
      </c>
      <c r="C33" s="287"/>
      <c r="D33" s="292">
        <v>1</v>
      </c>
      <c r="E33" s="292">
        <v>1900</v>
      </c>
      <c r="F33" s="148">
        <v>0</v>
      </c>
      <c r="G33" s="289">
        <v>0</v>
      </c>
    </row>
    <row r="34" spans="1:7" ht="16.5" customHeight="1">
      <c r="A34" s="299"/>
      <c r="B34" s="287" t="s">
        <v>172</v>
      </c>
      <c r="C34" s="287"/>
      <c r="D34" s="292">
        <v>1</v>
      </c>
      <c r="E34" s="292">
        <v>4300</v>
      </c>
      <c r="F34" s="148">
        <v>0</v>
      </c>
      <c r="G34" s="289">
        <v>0</v>
      </c>
    </row>
    <row r="35" spans="1:7" ht="16.5" customHeight="1">
      <c r="A35" s="299"/>
      <c r="B35" s="291" t="s">
        <v>143</v>
      </c>
      <c r="C35" s="291"/>
      <c r="D35" s="292">
        <v>4</v>
      </c>
      <c r="E35" s="292">
        <v>7850</v>
      </c>
      <c r="F35" s="148">
        <v>4</v>
      </c>
      <c r="G35" s="289">
        <v>104.28025477707006</v>
      </c>
    </row>
    <row r="36" spans="1:7" ht="16.5" customHeight="1">
      <c r="A36" s="299"/>
      <c r="B36" s="287" t="s">
        <v>144</v>
      </c>
      <c r="C36" s="287"/>
      <c r="D36" s="292">
        <v>1</v>
      </c>
      <c r="E36" s="292">
        <v>3300</v>
      </c>
      <c r="F36" s="148">
        <v>1</v>
      </c>
      <c r="G36" s="289">
        <v>79.39393939393939</v>
      </c>
    </row>
    <row r="37" spans="1:7" ht="16.5" customHeight="1">
      <c r="A37" s="299"/>
      <c r="B37" s="287" t="s">
        <v>145</v>
      </c>
      <c r="C37" s="287"/>
      <c r="D37" s="292">
        <v>2</v>
      </c>
      <c r="E37" s="292">
        <v>3100</v>
      </c>
      <c r="F37" s="148">
        <v>2</v>
      </c>
      <c r="G37" s="289">
        <v>106</v>
      </c>
    </row>
    <row r="38" spans="1:7" ht="16.5" customHeight="1">
      <c r="A38" s="299"/>
      <c r="B38" s="287" t="s">
        <v>173</v>
      </c>
      <c r="C38" s="287"/>
      <c r="D38" s="292">
        <v>3</v>
      </c>
      <c r="E38" s="292">
        <v>14400</v>
      </c>
      <c r="F38" s="148">
        <v>3</v>
      </c>
      <c r="G38" s="289">
        <v>64.93055555555556</v>
      </c>
    </row>
    <row r="39" spans="1:7" ht="16.5" customHeight="1">
      <c r="A39" s="300"/>
      <c r="B39" s="291" t="s">
        <v>174</v>
      </c>
      <c r="C39" s="291"/>
      <c r="D39" s="292">
        <v>3</v>
      </c>
      <c r="E39" s="292">
        <v>4000</v>
      </c>
      <c r="F39" s="148">
        <v>2</v>
      </c>
      <c r="G39" s="289">
        <v>126.325</v>
      </c>
    </row>
    <row r="40" spans="1:7" s="278" customFormat="1" ht="18" customHeight="1">
      <c r="A40" s="301" t="s">
        <v>175</v>
      </c>
      <c r="B40" s="302" t="s">
        <v>176</v>
      </c>
      <c r="C40" s="302"/>
      <c r="D40" s="292">
        <v>15</v>
      </c>
      <c r="E40" s="292">
        <v>207000</v>
      </c>
      <c r="F40" s="148">
        <v>1</v>
      </c>
      <c r="G40" s="289">
        <v>0.9903381642512078</v>
      </c>
    </row>
    <row r="41" spans="1:7" s="279" customFormat="1" ht="18" customHeight="1">
      <c r="A41" s="303"/>
      <c r="B41" s="304" t="s">
        <v>149</v>
      </c>
      <c r="C41" s="304"/>
      <c r="D41" s="292">
        <v>4</v>
      </c>
      <c r="E41" s="292">
        <v>17544</v>
      </c>
      <c r="F41" s="148">
        <v>4</v>
      </c>
      <c r="G41" s="289">
        <v>18.456452348381212</v>
      </c>
    </row>
    <row r="42" ht="14.25">
      <c r="G42" s="305"/>
    </row>
    <row r="43" ht="14.25">
      <c r="G43" s="305"/>
    </row>
    <row r="44" ht="14.25">
      <c r="G44" s="305"/>
    </row>
    <row r="45" ht="14.25">
      <c r="G45" s="305"/>
    </row>
    <row r="46" ht="14.25">
      <c r="G46" s="305"/>
    </row>
    <row r="47" ht="14.25">
      <c r="G47" s="305"/>
    </row>
    <row r="48" ht="14.25">
      <c r="G48" s="305"/>
    </row>
    <row r="49" ht="14.25">
      <c r="G49" s="305"/>
    </row>
    <row r="50" ht="14.25">
      <c r="G50" s="305"/>
    </row>
    <row r="51" ht="14.25">
      <c r="G51" s="305"/>
    </row>
    <row r="52" ht="14.25">
      <c r="G52" s="305"/>
    </row>
  </sheetData>
  <sheetProtection/>
  <mergeCells count="36">
    <mergeCell ref="A1:G1"/>
    <mergeCell ref="A2:F2"/>
    <mergeCell ref="A3:C3"/>
    <mergeCell ref="A4:C4"/>
    <mergeCell ref="B5:C5"/>
    <mergeCell ref="B15:C15"/>
    <mergeCell ref="B16:C16"/>
    <mergeCell ref="B17:C17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:A24"/>
    <mergeCell ref="A25:A32"/>
    <mergeCell ref="A33:A39"/>
    <mergeCell ref="A40:A41"/>
    <mergeCell ref="B6:B8"/>
    <mergeCell ref="B9:B11"/>
    <mergeCell ref="B12:B14"/>
    <mergeCell ref="B18:B21"/>
  </mergeCells>
  <printOptions/>
  <pageMargins left="0.75" right="0.26" top="0.32" bottom="0.25" header="0.27" footer="0.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F9" sqref="F9"/>
    </sheetView>
  </sheetViews>
  <sheetFormatPr defaultColWidth="9.00390625" defaultRowHeight="14.25"/>
  <cols>
    <col min="1" max="1" width="14.375" style="254" customWidth="1"/>
    <col min="2" max="3" width="13.125" style="255" customWidth="1"/>
    <col min="4" max="4" width="9.00390625" style="255" customWidth="1"/>
    <col min="5" max="5" width="14.125" style="256" customWidth="1"/>
    <col min="6" max="16384" width="9.00390625" style="255" customWidth="1"/>
  </cols>
  <sheetData>
    <row r="1" spans="1:5" ht="20.25">
      <c r="A1" s="257" t="s">
        <v>177</v>
      </c>
      <c r="B1" s="257"/>
      <c r="C1" s="257"/>
      <c r="D1" s="257"/>
      <c r="E1" s="258"/>
    </row>
    <row r="2" spans="2:5" ht="14.25">
      <c r="B2" s="259" t="s">
        <v>178</v>
      </c>
      <c r="C2" s="259"/>
      <c r="D2" s="259"/>
      <c r="E2" s="260"/>
    </row>
    <row r="3" spans="1:5" ht="24">
      <c r="A3" s="261" t="s">
        <v>154</v>
      </c>
      <c r="B3" s="262" t="s">
        <v>179</v>
      </c>
      <c r="C3" s="262" t="s">
        <v>157</v>
      </c>
      <c r="D3" s="262" t="s">
        <v>180</v>
      </c>
      <c r="E3" s="263" t="s">
        <v>181</v>
      </c>
    </row>
    <row r="4" spans="1:5" s="253" customFormat="1" ht="14.25" customHeight="1">
      <c r="A4" s="264" t="s">
        <v>115</v>
      </c>
      <c r="B4" s="265">
        <v>223</v>
      </c>
      <c r="C4" s="265">
        <v>173</v>
      </c>
      <c r="D4" s="265">
        <v>2752100</v>
      </c>
      <c r="E4" s="266">
        <v>53.6727941176471</v>
      </c>
    </row>
    <row r="5" spans="1:5" s="253" customFormat="1" ht="14.25" customHeight="1">
      <c r="A5" s="267" t="s">
        <v>182</v>
      </c>
      <c r="B5" s="268">
        <v>3</v>
      </c>
      <c r="C5" s="268">
        <v>3</v>
      </c>
      <c r="D5" s="269">
        <v>140000</v>
      </c>
      <c r="E5" s="266">
        <v>0</v>
      </c>
    </row>
    <row r="6" spans="1:5" s="253" customFormat="1" ht="14.25" customHeight="1">
      <c r="A6" s="267" t="s">
        <v>183</v>
      </c>
      <c r="B6" s="268">
        <v>6</v>
      </c>
      <c r="C6" s="268">
        <v>6</v>
      </c>
      <c r="D6" s="269">
        <v>107200</v>
      </c>
      <c r="E6" s="266">
        <v>43.9720812182741</v>
      </c>
    </row>
    <row r="7" spans="1:5" s="253" customFormat="1" ht="14.25" customHeight="1">
      <c r="A7" s="267" t="s">
        <v>184</v>
      </c>
      <c r="B7" s="268">
        <v>4</v>
      </c>
      <c r="C7" s="268">
        <v>4</v>
      </c>
      <c r="D7" s="269">
        <v>80500</v>
      </c>
      <c r="E7" s="266">
        <v>18.3333333333333</v>
      </c>
    </row>
    <row r="8" spans="1:5" s="253" customFormat="1" ht="14.25" customHeight="1">
      <c r="A8" s="267" t="s">
        <v>185</v>
      </c>
      <c r="B8" s="268">
        <v>5</v>
      </c>
      <c r="C8" s="268">
        <v>4</v>
      </c>
      <c r="D8" s="269">
        <v>72500</v>
      </c>
      <c r="E8" s="266">
        <v>56.225</v>
      </c>
    </row>
    <row r="9" spans="1:5" s="253" customFormat="1" ht="14.25" customHeight="1">
      <c r="A9" s="267" t="s">
        <v>186</v>
      </c>
      <c r="B9" s="268">
        <v>10</v>
      </c>
      <c r="C9" s="268">
        <v>9</v>
      </c>
      <c r="D9" s="269">
        <v>98700</v>
      </c>
      <c r="E9" s="266">
        <v>24.0909090909091</v>
      </c>
    </row>
    <row r="10" spans="1:5" s="253" customFormat="1" ht="14.25" customHeight="1">
      <c r="A10" s="267" t="s">
        <v>187</v>
      </c>
      <c r="B10" s="268">
        <v>7</v>
      </c>
      <c r="C10" s="268">
        <v>7</v>
      </c>
      <c r="D10" s="269">
        <v>48500</v>
      </c>
      <c r="E10" s="266">
        <v>0</v>
      </c>
    </row>
    <row r="11" spans="1:5" s="253" customFormat="1" ht="14.25" customHeight="1">
      <c r="A11" s="267" t="s">
        <v>188</v>
      </c>
      <c r="B11" s="268">
        <v>6</v>
      </c>
      <c r="C11" s="268">
        <v>6</v>
      </c>
      <c r="D11" s="269">
        <v>58900</v>
      </c>
      <c r="E11" s="266">
        <v>0</v>
      </c>
    </row>
    <row r="12" spans="1:5" s="253" customFormat="1" ht="14.25" customHeight="1">
      <c r="A12" s="267" t="s">
        <v>189</v>
      </c>
      <c r="B12" s="268">
        <v>10</v>
      </c>
      <c r="C12" s="268">
        <v>7</v>
      </c>
      <c r="D12" s="269">
        <v>152000</v>
      </c>
      <c r="E12" s="266">
        <v>0</v>
      </c>
    </row>
    <row r="13" spans="1:5" s="253" customFormat="1" ht="14.25" customHeight="1">
      <c r="A13" s="267" t="s">
        <v>190</v>
      </c>
      <c r="B13" s="268">
        <v>12</v>
      </c>
      <c r="C13" s="268">
        <v>11</v>
      </c>
      <c r="D13" s="269">
        <v>216500</v>
      </c>
      <c r="E13" s="266">
        <v>41.1</v>
      </c>
    </row>
    <row r="14" spans="1:5" s="253" customFormat="1" ht="14.25" customHeight="1">
      <c r="A14" s="267" t="s">
        <v>191</v>
      </c>
      <c r="B14" s="268">
        <v>21</v>
      </c>
      <c r="C14" s="268">
        <v>11</v>
      </c>
      <c r="D14" s="269">
        <v>368000</v>
      </c>
      <c r="E14" s="266">
        <v>0</v>
      </c>
    </row>
    <row r="15" spans="1:5" s="253" customFormat="1" ht="14.25" customHeight="1">
      <c r="A15" s="267" t="s">
        <v>192</v>
      </c>
      <c r="B15" s="268">
        <v>8</v>
      </c>
      <c r="C15" s="268">
        <v>5</v>
      </c>
      <c r="D15" s="269">
        <v>222000</v>
      </c>
      <c r="E15" s="266">
        <v>25.9538461538462</v>
      </c>
    </row>
    <row r="16" spans="1:5" s="253" customFormat="1" ht="14.25" customHeight="1">
      <c r="A16" s="267" t="s">
        <v>193</v>
      </c>
      <c r="B16" s="268">
        <v>5</v>
      </c>
      <c r="C16" s="268">
        <v>5</v>
      </c>
      <c r="D16" s="269">
        <v>36000</v>
      </c>
      <c r="E16" s="266">
        <v>0</v>
      </c>
    </row>
    <row r="17" spans="1:10" s="253" customFormat="1" ht="14.25" customHeight="1">
      <c r="A17" s="267" t="s">
        <v>194</v>
      </c>
      <c r="B17" s="268">
        <v>10</v>
      </c>
      <c r="C17" s="268">
        <v>5</v>
      </c>
      <c r="D17" s="269">
        <v>44400</v>
      </c>
      <c r="E17" s="266">
        <v>52.7057142857143</v>
      </c>
      <c r="J17" s="253" t="s">
        <v>195</v>
      </c>
    </row>
    <row r="18" spans="1:5" s="253" customFormat="1" ht="14.25" customHeight="1">
      <c r="A18" s="267" t="s">
        <v>196</v>
      </c>
      <c r="B18" s="268">
        <v>5</v>
      </c>
      <c r="C18" s="268">
        <v>4</v>
      </c>
      <c r="D18" s="269">
        <v>50500</v>
      </c>
      <c r="E18" s="266">
        <v>133.473684210526</v>
      </c>
    </row>
    <row r="19" spans="1:5" s="253" customFormat="1" ht="14.25" customHeight="1">
      <c r="A19" s="267" t="s">
        <v>197</v>
      </c>
      <c r="B19" s="268">
        <v>10</v>
      </c>
      <c r="C19" s="268">
        <v>9</v>
      </c>
      <c r="D19" s="269">
        <v>43000</v>
      </c>
      <c r="E19" s="266">
        <v>78.068</v>
      </c>
    </row>
    <row r="20" spans="1:5" s="253" customFormat="1" ht="14.25" customHeight="1">
      <c r="A20" s="267" t="s">
        <v>198</v>
      </c>
      <c r="B20" s="268">
        <v>4</v>
      </c>
      <c r="C20" s="268">
        <v>4</v>
      </c>
      <c r="D20" s="269">
        <v>40800</v>
      </c>
      <c r="E20" s="266">
        <v>22.9101123595506</v>
      </c>
    </row>
    <row r="21" spans="1:5" s="253" customFormat="1" ht="14.25" customHeight="1">
      <c r="A21" s="267" t="s">
        <v>199</v>
      </c>
      <c r="B21" s="270">
        <v>7</v>
      </c>
      <c r="C21" s="268">
        <v>7</v>
      </c>
      <c r="D21" s="269">
        <v>37800</v>
      </c>
      <c r="E21" s="266">
        <v>8.56</v>
      </c>
    </row>
    <row r="22" spans="1:5" s="253" customFormat="1" ht="14.25" customHeight="1">
      <c r="A22" s="267" t="s">
        <v>200</v>
      </c>
      <c r="B22" s="270">
        <v>9</v>
      </c>
      <c r="C22" s="268">
        <v>6</v>
      </c>
      <c r="D22" s="269">
        <v>89700</v>
      </c>
      <c r="E22" s="266">
        <v>3.47789473684211</v>
      </c>
    </row>
    <row r="23" spans="1:5" s="253" customFormat="1" ht="14.25" customHeight="1">
      <c r="A23" s="267" t="s">
        <v>201</v>
      </c>
      <c r="B23" s="270">
        <v>2</v>
      </c>
      <c r="C23" s="268">
        <v>2</v>
      </c>
      <c r="D23" s="269">
        <v>5000</v>
      </c>
      <c r="E23" s="266">
        <v>28.61</v>
      </c>
    </row>
    <row r="24" spans="1:5" s="253" customFormat="1" ht="14.25" customHeight="1">
      <c r="A24" s="267" t="s">
        <v>202</v>
      </c>
      <c r="B24" s="270">
        <v>6</v>
      </c>
      <c r="C24" s="268">
        <v>6</v>
      </c>
      <c r="D24" s="269">
        <v>28600</v>
      </c>
      <c r="E24" s="266">
        <v>58.8566433566434</v>
      </c>
    </row>
    <row r="25" spans="1:5" s="253" customFormat="1" ht="14.25" customHeight="1">
      <c r="A25" s="267" t="s">
        <v>203</v>
      </c>
      <c r="B25" s="270">
        <v>4</v>
      </c>
      <c r="C25" s="268">
        <v>4</v>
      </c>
      <c r="D25" s="269">
        <v>14600</v>
      </c>
      <c r="E25" s="266">
        <v>21.986301369863</v>
      </c>
    </row>
    <row r="26" spans="1:5" s="253" customFormat="1" ht="14.25" customHeight="1">
      <c r="A26" s="267" t="s">
        <v>204</v>
      </c>
      <c r="B26" s="270">
        <v>4</v>
      </c>
      <c r="C26" s="268">
        <v>3</v>
      </c>
      <c r="D26" s="269">
        <v>14300</v>
      </c>
      <c r="E26" s="266">
        <v>64.8531468531469</v>
      </c>
    </row>
    <row r="27" spans="1:5" s="253" customFormat="1" ht="14.25" customHeight="1">
      <c r="A27" s="267" t="s">
        <v>205</v>
      </c>
      <c r="B27" s="270">
        <v>4</v>
      </c>
      <c r="C27" s="268">
        <v>2</v>
      </c>
      <c r="D27" s="269">
        <v>19000</v>
      </c>
      <c r="E27" s="266">
        <v>78.0526315789474</v>
      </c>
    </row>
    <row r="28" spans="1:5" s="253" customFormat="1" ht="14.25" customHeight="1">
      <c r="A28" s="267" t="s">
        <v>206</v>
      </c>
      <c r="B28" s="270">
        <v>5</v>
      </c>
      <c r="C28" s="268">
        <v>5</v>
      </c>
      <c r="D28" s="269">
        <v>18000</v>
      </c>
      <c r="E28" s="266">
        <v>65.6166666666667</v>
      </c>
    </row>
    <row r="29" spans="1:5" s="253" customFormat="1" ht="14.25" customHeight="1">
      <c r="A29" s="267" t="s">
        <v>207</v>
      </c>
      <c r="B29" s="270">
        <v>5</v>
      </c>
      <c r="C29" s="268">
        <v>5</v>
      </c>
      <c r="D29" s="269">
        <v>17000</v>
      </c>
      <c r="E29" s="266">
        <v>57.7214285714286</v>
      </c>
    </row>
    <row r="30" spans="1:5" s="253" customFormat="1" ht="14.25" customHeight="1">
      <c r="A30" s="267" t="s">
        <v>208</v>
      </c>
      <c r="B30" s="270">
        <v>4</v>
      </c>
      <c r="C30" s="268">
        <v>3</v>
      </c>
      <c r="D30" s="269">
        <v>17500</v>
      </c>
      <c r="E30" s="266">
        <v>23</v>
      </c>
    </row>
    <row r="31" spans="1:5" s="253" customFormat="1" ht="14.25" customHeight="1">
      <c r="A31" s="267" t="s">
        <v>209</v>
      </c>
      <c r="B31" s="271">
        <v>1</v>
      </c>
      <c r="C31" s="268">
        <v>1</v>
      </c>
      <c r="D31" s="272">
        <v>2000</v>
      </c>
      <c r="E31" s="266">
        <v>95.65</v>
      </c>
    </row>
    <row r="32" spans="1:5" s="253" customFormat="1" ht="14.25" customHeight="1">
      <c r="A32" s="267" t="s">
        <v>210</v>
      </c>
      <c r="B32" s="270">
        <v>2</v>
      </c>
      <c r="C32" s="268">
        <v>2</v>
      </c>
      <c r="D32" s="269">
        <v>18000</v>
      </c>
      <c r="E32" s="266">
        <v>68.1111111111111</v>
      </c>
    </row>
    <row r="33" spans="1:5" s="253" customFormat="1" ht="14.25" customHeight="1">
      <c r="A33" s="267" t="s">
        <v>211</v>
      </c>
      <c r="B33" s="249">
        <v>1</v>
      </c>
      <c r="C33" s="268">
        <v>1</v>
      </c>
      <c r="D33" s="270">
        <v>2500</v>
      </c>
      <c r="E33" s="266">
        <v>73.48</v>
      </c>
    </row>
    <row r="34" spans="1:5" s="253" customFormat="1" ht="14.25" customHeight="1">
      <c r="A34" s="267" t="s">
        <v>212</v>
      </c>
      <c r="B34" s="249">
        <v>1</v>
      </c>
      <c r="C34" s="268">
        <v>1</v>
      </c>
      <c r="D34" s="270">
        <v>6000</v>
      </c>
      <c r="E34" s="266">
        <v>68.6</v>
      </c>
    </row>
    <row r="35" spans="1:5" s="253" customFormat="1" ht="14.25" customHeight="1">
      <c r="A35" s="267" t="s">
        <v>213</v>
      </c>
      <c r="B35" s="249">
        <v>5</v>
      </c>
      <c r="C35" s="268">
        <v>3</v>
      </c>
      <c r="D35" s="270">
        <v>27200</v>
      </c>
      <c r="E35" s="266">
        <v>44.4742647058824</v>
      </c>
    </row>
    <row r="36" spans="1:5" s="253" customFormat="1" ht="14.25" customHeight="1">
      <c r="A36" s="267" t="s">
        <v>214</v>
      </c>
      <c r="B36" s="249">
        <v>1</v>
      </c>
      <c r="C36" s="268">
        <v>0</v>
      </c>
      <c r="D36" s="270">
        <v>50000</v>
      </c>
      <c r="E36" s="266">
        <v>0</v>
      </c>
    </row>
    <row r="37" spans="1:5" s="253" customFormat="1" ht="14.25" customHeight="1">
      <c r="A37" s="267" t="s">
        <v>215</v>
      </c>
      <c r="B37" s="249">
        <v>8</v>
      </c>
      <c r="C37" s="268">
        <v>5</v>
      </c>
      <c r="D37" s="270">
        <v>39400</v>
      </c>
      <c r="E37" s="266">
        <v>40.261421319797</v>
      </c>
    </row>
    <row r="38" spans="1:5" s="253" customFormat="1" ht="14.25" customHeight="1">
      <c r="A38" s="267" t="s">
        <v>216</v>
      </c>
      <c r="B38" s="249">
        <v>1</v>
      </c>
      <c r="C38" s="268">
        <v>1</v>
      </c>
      <c r="D38" s="270">
        <v>3000</v>
      </c>
      <c r="E38" s="266">
        <v>16.6666666666667</v>
      </c>
    </row>
    <row r="39" spans="1:5" s="253" customFormat="1" ht="14.25" customHeight="1">
      <c r="A39" s="267" t="s">
        <v>217</v>
      </c>
      <c r="B39" s="249">
        <v>1</v>
      </c>
      <c r="C39" s="268">
        <v>1</v>
      </c>
      <c r="D39" s="270">
        <v>20000</v>
      </c>
      <c r="E39" s="266">
        <v>46.475</v>
      </c>
    </row>
    <row r="40" spans="1:5" s="253" customFormat="1" ht="14.25" customHeight="1">
      <c r="A40" s="267" t="s">
        <v>218</v>
      </c>
      <c r="B40" s="249">
        <v>2</v>
      </c>
      <c r="C40" s="268">
        <v>1</v>
      </c>
      <c r="D40" s="270">
        <v>33000</v>
      </c>
      <c r="E40" s="266">
        <v>21.6666666666667</v>
      </c>
    </row>
    <row r="41" spans="1:5" s="253" customFormat="1" ht="14.25" customHeight="1">
      <c r="A41" s="267" t="s">
        <v>219</v>
      </c>
      <c r="B41" s="249">
        <v>1</v>
      </c>
      <c r="C41" s="268">
        <v>0</v>
      </c>
      <c r="D41" s="270">
        <v>7000</v>
      </c>
      <c r="E41" s="266">
        <v>0</v>
      </c>
    </row>
    <row r="42" spans="1:5" s="253" customFormat="1" ht="14.25" customHeight="1">
      <c r="A42" s="267" t="s">
        <v>220</v>
      </c>
      <c r="B42" s="249">
        <v>1</v>
      </c>
      <c r="C42" s="268">
        <v>1</v>
      </c>
      <c r="D42" s="270">
        <v>7500</v>
      </c>
      <c r="E42" s="266">
        <v>0</v>
      </c>
    </row>
    <row r="43" spans="1:5" s="253" customFormat="1" ht="14.25" customHeight="1">
      <c r="A43" s="267" t="s">
        <v>221</v>
      </c>
      <c r="B43" s="249">
        <v>1</v>
      </c>
      <c r="C43" s="268">
        <v>0</v>
      </c>
      <c r="D43" s="270">
        <v>30000</v>
      </c>
      <c r="E43" s="266">
        <v>0</v>
      </c>
    </row>
    <row r="44" spans="1:5" s="253" customFormat="1" ht="14.25" customHeight="1">
      <c r="A44" s="267" t="s">
        <v>222</v>
      </c>
      <c r="B44" s="249">
        <v>1</v>
      </c>
      <c r="C44" s="268">
        <v>1</v>
      </c>
      <c r="D44" s="270">
        <v>1000</v>
      </c>
      <c r="E44" s="266">
        <v>41.1</v>
      </c>
    </row>
    <row r="45" spans="1:5" s="253" customFormat="1" ht="14.25" customHeight="1">
      <c r="A45" s="267" t="s">
        <v>223</v>
      </c>
      <c r="B45" s="249">
        <v>1</v>
      </c>
      <c r="C45" s="268">
        <v>0</v>
      </c>
      <c r="D45" s="270">
        <v>3000</v>
      </c>
      <c r="E45" s="266">
        <v>0</v>
      </c>
    </row>
    <row r="46" spans="1:5" s="253" customFormat="1" ht="14.25" customHeight="1">
      <c r="A46" s="267" t="s">
        <v>224</v>
      </c>
      <c r="B46" s="249">
        <v>2</v>
      </c>
      <c r="C46" s="268">
        <v>1</v>
      </c>
      <c r="D46" s="270">
        <v>13000</v>
      </c>
      <c r="E46" s="266">
        <v>18.2230769230769</v>
      </c>
    </row>
    <row r="47" spans="1:5" s="253" customFormat="1" ht="14.25" customHeight="1">
      <c r="A47" s="267" t="s">
        <v>225</v>
      </c>
      <c r="B47" s="249">
        <v>1</v>
      </c>
      <c r="C47" s="268">
        <v>0</v>
      </c>
      <c r="D47" s="270">
        <v>21000</v>
      </c>
      <c r="E47" s="266">
        <v>0</v>
      </c>
    </row>
    <row r="48" spans="1:5" s="253" customFormat="1" ht="14.25" customHeight="1">
      <c r="A48" s="267" t="s">
        <v>226</v>
      </c>
      <c r="B48" s="249">
        <v>3</v>
      </c>
      <c r="C48" s="268">
        <v>2</v>
      </c>
      <c r="D48" s="270">
        <v>70000</v>
      </c>
      <c r="E48" s="266">
        <v>48.3242857142857</v>
      </c>
    </row>
    <row r="49" spans="1:5" s="253" customFormat="1" ht="14.25" customHeight="1">
      <c r="A49" s="267" t="s">
        <v>227</v>
      </c>
      <c r="B49" s="249">
        <v>3</v>
      </c>
      <c r="C49" s="268">
        <v>3</v>
      </c>
      <c r="D49" s="270">
        <v>28500</v>
      </c>
      <c r="E49" s="266">
        <v>130.947368421053</v>
      </c>
    </row>
    <row r="50" spans="1:5" s="253" customFormat="1" ht="14.25" customHeight="1">
      <c r="A50" s="267" t="s">
        <v>228</v>
      </c>
      <c r="B50" s="249">
        <v>2</v>
      </c>
      <c r="C50" s="268">
        <v>2</v>
      </c>
      <c r="D50" s="270">
        <v>25000</v>
      </c>
      <c r="E50" s="266">
        <v>63.8</v>
      </c>
    </row>
    <row r="51" spans="1:5" s="253" customFormat="1" ht="14.25" customHeight="1">
      <c r="A51" s="267" t="s">
        <v>229</v>
      </c>
      <c r="B51" s="249">
        <v>4</v>
      </c>
      <c r="C51" s="268">
        <v>1</v>
      </c>
      <c r="D51" s="270">
        <v>89000</v>
      </c>
      <c r="E51" s="266">
        <v>22.5808988764045</v>
      </c>
    </row>
    <row r="52" spans="1:5" s="253" customFormat="1" ht="14.25" customHeight="1">
      <c r="A52" s="273" t="s">
        <v>230</v>
      </c>
      <c r="B52" s="249">
        <v>1</v>
      </c>
      <c r="C52" s="268">
        <v>1</v>
      </c>
      <c r="D52" s="270">
        <v>15000</v>
      </c>
      <c r="E52" s="266">
        <v>7.22666666666667</v>
      </c>
    </row>
    <row r="53" spans="1:5" s="253" customFormat="1" ht="14.25" customHeight="1">
      <c r="A53" s="267" t="s">
        <v>231</v>
      </c>
      <c r="B53" s="249">
        <v>2</v>
      </c>
      <c r="C53" s="274">
        <v>1</v>
      </c>
      <c r="D53" s="270">
        <v>190000</v>
      </c>
      <c r="E53" s="266">
        <v>3.20421052631579</v>
      </c>
    </row>
    <row r="54" spans="1:5" ht="14.25">
      <c r="A54" s="267" t="s">
        <v>232</v>
      </c>
      <c r="B54" s="275">
        <v>1</v>
      </c>
      <c r="C54" s="268">
        <v>1</v>
      </c>
      <c r="D54" s="276">
        <v>10000</v>
      </c>
      <c r="E54" s="266">
        <v>28.61</v>
      </c>
    </row>
  </sheetData>
  <sheetProtection/>
  <mergeCells count="2">
    <mergeCell ref="A1:E1"/>
    <mergeCell ref="B2:D2"/>
  </mergeCells>
  <printOptions/>
  <pageMargins left="0.7" right="0.7" top="0.2" bottom="0.19" header="0.22" footer="0.19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22" sqref="E22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225" customWidth="1"/>
    <col min="4" max="4" width="15.00390625" style="225" customWidth="1"/>
    <col min="5" max="5" width="14.375" style="225" customWidth="1"/>
    <col min="6" max="6" width="11.375" style="225" customWidth="1"/>
  </cols>
  <sheetData>
    <row r="1" spans="1:6" ht="30.75" customHeight="1">
      <c r="A1" s="226" t="s">
        <v>233</v>
      </c>
      <c r="B1" s="226"/>
      <c r="C1" s="226"/>
      <c r="D1" s="226"/>
      <c r="E1" s="226"/>
      <c r="F1" s="226"/>
    </row>
    <row r="2" spans="3:6" ht="14.25">
      <c r="C2" s="227" t="s">
        <v>234</v>
      </c>
      <c r="D2" s="227"/>
      <c r="E2" s="228" t="s">
        <v>235</v>
      </c>
      <c r="F2" s="228"/>
    </row>
    <row r="3" spans="1:6" s="222" customFormat="1" ht="31.5" customHeight="1">
      <c r="A3" s="173" t="s">
        <v>109</v>
      </c>
      <c r="B3" s="171"/>
      <c r="C3" s="171" t="s">
        <v>236</v>
      </c>
      <c r="D3" s="171" t="s">
        <v>237</v>
      </c>
      <c r="E3" s="171" t="s">
        <v>238</v>
      </c>
      <c r="F3" s="247" t="s">
        <v>239</v>
      </c>
    </row>
    <row r="4" spans="1:6" s="223" customFormat="1" ht="24" customHeight="1">
      <c r="A4" s="230" t="s">
        <v>115</v>
      </c>
      <c r="B4" s="231"/>
      <c r="C4" s="248">
        <v>784</v>
      </c>
      <c r="D4" s="249"/>
      <c r="E4" s="250">
        <v>17644400.386050727</v>
      </c>
      <c r="F4" s="251"/>
    </row>
    <row r="5" spans="1:6" ht="18" customHeight="1">
      <c r="A5" s="234" t="s">
        <v>116</v>
      </c>
      <c r="B5" s="133" t="s">
        <v>117</v>
      </c>
      <c r="C5" s="252">
        <v>32</v>
      </c>
      <c r="D5" s="249">
        <v>1300000</v>
      </c>
      <c r="E5" s="250">
        <v>1014718.2172000001</v>
      </c>
      <c r="F5" s="251">
        <f aca="true" t="shared" si="0" ref="F5:F23">E5/D5*100</f>
        <v>78.05524747692309</v>
      </c>
    </row>
    <row r="6" spans="1:6" ht="18" customHeight="1">
      <c r="A6" s="234"/>
      <c r="B6" s="133" t="s">
        <v>118</v>
      </c>
      <c r="C6" s="252">
        <v>26</v>
      </c>
      <c r="D6" s="249">
        <v>1000000</v>
      </c>
      <c r="E6" s="250">
        <v>559123.689</v>
      </c>
      <c r="F6" s="251">
        <f t="shared" si="0"/>
        <v>55.9123689</v>
      </c>
    </row>
    <row r="7" spans="1:6" ht="18" customHeight="1">
      <c r="A7" s="234"/>
      <c r="B7" s="133" t="s">
        <v>119</v>
      </c>
      <c r="C7" s="252">
        <v>32</v>
      </c>
      <c r="D7" s="249">
        <v>2480000</v>
      </c>
      <c r="E7" s="250">
        <v>1886491.1420169082</v>
      </c>
      <c r="F7" s="251">
        <f t="shared" si="0"/>
        <v>76.0681912103592</v>
      </c>
    </row>
    <row r="8" spans="1:6" ht="18" customHeight="1">
      <c r="A8" s="234"/>
      <c r="B8" s="133" t="s">
        <v>120</v>
      </c>
      <c r="C8" s="252">
        <v>46</v>
      </c>
      <c r="D8" s="249">
        <v>1950000</v>
      </c>
      <c r="E8" s="250">
        <v>1492339.958016908</v>
      </c>
      <c r="F8" s="251">
        <f t="shared" si="0"/>
        <v>76.53025425727733</v>
      </c>
    </row>
    <row r="9" spans="1:6" ht="18" customHeight="1">
      <c r="A9" s="234"/>
      <c r="B9" s="133" t="s">
        <v>121</v>
      </c>
      <c r="C9" s="252">
        <v>34</v>
      </c>
      <c r="D9" s="249">
        <v>2060000</v>
      </c>
      <c r="E9" s="250">
        <v>1621435.547016908</v>
      </c>
      <c r="F9" s="251">
        <f t="shared" si="0"/>
        <v>78.71046344742271</v>
      </c>
    </row>
    <row r="10" spans="1:6" ht="18" customHeight="1">
      <c r="A10" s="234"/>
      <c r="B10" s="133" t="s">
        <v>122</v>
      </c>
      <c r="C10" s="252">
        <v>23</v>
      </c>
      <c r="D10" s="249">
        <v>1108000</v>
      </c>
      <c r="E10" s="250">
        <v>871529.8539999999</v>
      </c>
      <c r="F10" s="251">
        <f t="shared" si="0"/>
        <v>78.65792906137183</v>
      </c>
    </row>
    <row r="11" spans="1:6" ht="18" customHeight="1">
      <c r="A11" s="234"/>
      <c r="B11" s="133" t="s">
        <v>123</v>
      </c>
      <c r="C11" s="252">
        <v>33</v>
      </c>
      <c r="D11" s="249">
        <v>1120000</v>
      </c>
      <c r="E11" s="250">
        <v>825692.9</v>
      </c>
      <c r="F11" s="251">
        <f t="shared" si="0"/>
        <v>73.72258035714286</v>
      </c>
    </row>
    <row r="12" spans="1:6" ht="18" customHeight="1">
      <c r="A12" s="234"/>
      <c r="B12" s="133" t="s">
        <v>124</v>
      </c>
      <c r="C12" s="252">
        <v>51</v>
      </c>
      <c r="D12" s="249">
        <v>1045000</v>
      </c>
      <c r="E12" s="250">
        <v>802104.096</v>
      </c>
      <c r="F12" s="251">
        <f t="shared" si="0"/>
        <v>76.75637282296651</v>
      </c>
    </row>
    <row r="13" spans="1:6" ht="18" customHeight="1">
      <c r="A13" s="234"/>
      <c r="B13" s="133" t="s">
        <v>125</v>
      </c>
      <c r="C13" s="252">
        <v>107</v>
      </c>
      <c r="D13" s="249">
        <v>2250000</v>
      </c>
      <c r="E13" s="250">
        <v>1702968.32</v>
      </c>
      <c r="F13" s="251">
        <f t="shared" si="0"/>
        <v>75.68748088888889</v>
      </c>
    </row>
    <row r="14" spans="1:6" ht="18" customHeight="1">
      <c r="A14" s="234"/>
      <c r="B14" s="133" t="s">
        <v>126</v>
      </c>
      <c r="C14" s="252">
        <v>140</v>
      </c>
      <c r="D14" s="249">
        <v>2650000</v>
      </c>
      <c r="E14" s="250">
        <v>2011787.6870000002</v>
      </c>
      <c r="F14" s="251">
        <f t="shared" si="0"/>
        <v>75.91651649056604</v>
      </c>
    </row>
    <row r="15" spans="1:6" ht="18" customHeight="1">
      <c r="A15" s="234"/>
      <c r="B15" s="133" t="s">
        <v>127</v>
      </c>
      <c r="C15" s="252">
        <v>112</v>
      </c>
      <c r="D15" s="249">
        <v>1550000</v>
      </c>
      <c r="E15" s="250">
        <v>1226825.362</v>
      </c>
      <c r="F15" s="251">
        <f t="shared" si="0"/>
        <v>79.15002335483871</v>
      </c>
    </row>
    <row r="16" spans="1:6" ht="18" customHeight="1">
      <c r="A16" s="238" t="s">
        <v>128</v>
      </c>
      <c r="B16" s="133" t="s">
        <v>129</v>
      </c>
      <c r="C16" s="248">
        <v>22</v>
      </c>
      <c r="D16" s="249">
        <v>820000</v>
      </c>
      <c r="E16" s="250">
        <v>612577.22</v>
      </c>
      <c r="F16" s="251">
        <f t="shared" si="0"/>
        <v>74.70453902439024</v>
      </c>
    </row>
    <row r="17" spans="1:6" ht="18" customHeight="1">
      <c r="A17" s="240"/>
      <c r="B17" s="133" t="s">
        <v>130</v>
      </c>
      <c r="C17" s="252">
        <v>23</v>
      </c>
      <c r="D17" s="249">
        <v>882000</v>
      </c>
      <c r="E17" s="250">
        <v>675506.6</v>
      </c>
      <c r="F17" s="251">
        <f t="shared" si="0"/>
        <v>76.5880498866213</v>
      </c>
    </row>
    <row r="18" spans="1:6" ht="18" customHeight="1">
      <c r="A18" s="240"/>
      <c r="B18" s="133" t="s">
        <v>131</v>
      </c>
      <c r="C18" s="252">
        <v>17</v>
      </c>
      <c r="D18" s="249">
        <v>920000</v>
      </c>
      <c r="E18" s="250">
        <v>703873.4</v>
      </c>
      <c r="F18" s="251">
        <f t="shared" si="0"/>
        <v>76.50797826086956</v>
      </c>
    </row>
    <row r="19" spans="1:6" ht="18" customHeight="1">
      <c r="A19" s="240"/>
      <c r="B19" s="133" t="s">
        <v>132</v>
      </c>
      <c r="C19" s="252">
        <v>7</v>
      </c>
      <c r="D19" s="249">
        <v>212000</v>
      </c>
      <c r="E19" s="250">
        <v>162501.11</v>
      </c>
      <c r="F19" s="251">
        <f t="shared" si="0"/>
        <v>76.65146698113206</v>
      </c>
    </row>
    <row r="20" spans="1:6" ht="18" customHeight="1">
      <c r="A20" s="240"/>
      <c r="B20" s="133" t="s">
        <v>133</v>
      </c>
      <c r="C20" s="252">
        <v>9</v>
      </c>
      <c r="D20" s="249">
        <v>210000</v>
      </c>
      <c r="E20" s="250">
        <v>165293.9</v>
      </c>
      <c r="F20" s="251">
        <f t="shared" si="0"/>
        <v>78.71138095238095</v>
      </c>
    </row>
    <row r="21" spans="1:6" ht="18" customHeight="1">
      <c r="A21" s="240"/>
      <c r="B21" s="133" t="s">
        <v>134</v>
      </c>
      <c r="C21" s="252">
        <v>37</v>
      </c>
      <c r="D21" s="249">
        <v>940000</v>
      </c>
      <c r="E21" s="250">
        <v>719187.6</v>
      </c>
      <c r="F21" s="251">
        <f t="shared" si="0"/>
        <v>76.50931914893617</v>
      </c>
    </row>
    <row r="22" spans="1:6" ht="18" customHeight="1">
      <c r="A22" s="240"/>
      <c r="B22" s="133" t="s">
        <v>135</v>
      </c>
      <c r="C22" s="252">
        <v>16</v>
      </c>
      <c r="D22" s="249">
        <v>115000</v>
      </c>
      <c r="E22" s="250">
        <v>86995.057</v>
      </c>
      <c r="F22" s="251">
        <f t="shared" si="0"/>
        <v>75.64787565217391</v>
      </c>
    </row>
    <row r="23" spans="1:6" ht="18" customHeight="1">
      <c r="A23" s="241"/>
      <c r="B23" s="133" t="s">
        <v>136</v>
      </c>
      <c r="C23" s="252">
        <v>2</v>
      </c>
      <c r="D23" s="249">
        <v>356000</v>
      </c>
      <c r="E23" s="250">
        <v>272458.1938</v>
      </c>
      <c r="F23" s="251">
        <f t="shared" si="0"/>
        <v>76.53320050561798</v>
      </c>
    </row>
    <row r="24" spans="1:6" ht="24" customHeight="1">
      <c r="A24" s="159" t="s">
        <v>137</v>
      </c>
      <c r="B24" s="141" t="s">
        <v>138</v>
      </c>
      <c r="C24" s="252">
        <f>(C5+C7+C8+C9)*0.85</f>
        <v>122.39999999999999</v>
      </c>
      <c r="D24" s="249">
        <f>(D5+D7+D8+D9)*0.85</f>
        <v>6621500</v>
      </c>
      <c r="E24" s="250">
        <f>(E5+E7+E8+E9)*0.85</f>
        <v>5112737.134613114</v>
      </c>
      <c r="F24" s="251">
        <f aca="true" t="shared" si="1" ref="F24:F30">E24/D24*100</f>
        <v>77.21418310976537</v>
      </c>
    </row>
    <row r="25" spans="1:6" ht="27.75" customHeight="1">
      <c r="A25" s="159"/>
      <c r="B25" s="141" t="s">
        <v>139</v>
      </c>
      <c r="C25" s="252">
        <f>C10+C11+C17+C18+C19+C20+C21+C29+C30+C32+C33</f>
        <v>163</v>
      </c>
      <c r="D25" s="249">
        <f>D10+D11+D17+D18+D19+D20+D21+D29+D30+D32+D33</f>
        <v>5674000</v>
      </c>
      <c r="E25" s="250">
        <f>E10+E11+E17+E18+E19+E20+E21+E29+E30+E32+E33</f>
        <v>4351903.764</v>
      </c>
      <c r="F25" s="251">
        <f t="shared" si="1"/>
        <v>76.69904413112444</v>
      </c>
    </row>
    <row r="26" spans="1:6" ht="18" customHeight="1">
      <c r="A26" s="161" t="s">
        <v>140</v>
      </c>
      <c r="B26" s="133" t="s">
        <v>141</v>
      </c>
      <c r="C26" s="252">
        <v>1</v>
      </c>
      <c r="D26" s="249">
        <v>0</v>
      </c>
      <c r="E26" s="250">
        <v>2672.1330000000003</v>
      </c>
      <c r="F26" s="251" t="s">
        <v>15</v>
      </c>
    </row>
    <row r="27" spans="1:6" ht="18" customHeight="1">
      <c r="A27" s="161"/>
      <c r="B27" s="133" t="s">
        <v>142</v>
      </c>
      <c r="C27" s="252">
        <v>0</v>
      </c>
      <c r="D27" s="249">
        <v>0</v>
      </c>
      <c r="E27" s="250">
        <v>0</v>
      </c>
      <c r="F27" s="251">
        <v>0</v>
      </c>
    </row>
    <row r="28" spans="1:6" ht="18" customHeight="1">
      <c r="A28" s="161"/>
      <c r="B28" s="133" t="s">
        <v>143</v>
      </c>
      <c r="C28" s="248">
        <v>0</v>
      </c>
      <c r="D28" s="249">
        <v>0</v>
      </c>
      <c r="E28" s="250">
        <v>0</v>
      </c>
      <c r="F28" s="251">
        <v>0</v>
      </c>
    </row>
    <row r="29" spans="1:6" ht="18" customHeight="1">
      <c r="A29" s="161"/>
      <c r="B29" s="133" t="s">
        <v>144</v>
      </c>
      <c r="C29" s="252">
        <v>3</v>
      </c>
      <c r="D29" s="249">
        <v>119000</v>
      </c>
      <c r="E29" s="250">
        <v>101384.8</v>
      </c>
      <c r="F29" s="251">
        <f t="shared" si="1"/>
        <v>85.19731092436975</v>
      </c>
    </row>
    <row r="30" spans="1:6" ht="18" customHeight="1">
      <c r="A30" s="161"/>
      <c r="B30" s="133" t="s">
        <v>145</v>
      </c>
      <c r="C30" s="252">
        <v>4</v>
      </c>
      <c r="D30" s="249">
        <v>48000</v>
      </c>
      <c r="E30" s="250">
        <v>37124.4</v>
      </c>
      <c r="F30" s="251">
        <f t="shared" si="1"/>
        <v>77.3425</v>
      </c>
    </row>
    <row r="31" spans="1:6" ht="18" customHeight="1">
      <c r="A31" s="161"/>
      <c r="B31" s="133" t="s">
        <v>146</v>
      </c>
      <c r="C31" s="252">
        <v>0</v>
      </c>
      <c r="D31" s="249">
        <v>0</v>
      </c>
      <c r="E31" s="250">
        <v>0</v>
      </c>
      <c r="F31" s="251">
        <v>0</v>
      </c>
    </row>
    <row r="32" spans="1:6" ht="18" customHeight="1">
      <c r="A32" s="161"/>
      <c r="B32" s="133" t="s">
        <v>147</v>
      </c>
      <c r="C32" s="252">
        <v>2</v>
      </c>
      <c r="D32" s="249">
        <v>30000</v>
      </c>
      <c r="E32" s="250">
        <v>24723.4</v>
      </c>
      <c r="F32" s="251">
        <f>E32/D32*100</f>
        <v>82.41133333333333</v>
      </c>
    </row>
    <row r="33" spans="1:6" ht="18" customHeight="1">
      <c r="A33" s="234" t="s">
        <v>148</v>
      </c>
      <c r="B33" s="133" t="s">
        <v>149</v>
      </c>
      <c r="C33" s="252">
        <v>5</v>
      </c>
      <c r="D33" s="249">
        <v>85000</v>
      </c>
      <c r="E33" s="250">
        <v>65085.8</v>
      </c>
      <c r="F33" s="251">
        <f>E33/D33*100</f>
        <v>76.5715294117647</v>
      </c>
    </row>
    <row r="36" ht="14.25">
      <c r="F36"/>
    </row>
    <row r="37" ht="14.25">
      <c r="F37"/>
    </row>
  </sheetData>
  <sheetProtection/>
  <mergeCells count="9">
    <mergeCell ref="A1:F1"/>
    <mergeCell ref="C2:D2"/>
    <mergeCell ref="E2:F2"/>
    <mergeCell ref="A3:B3"/>
    <mergeCell ref="A4:B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10" sqref="F10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12.50390625" style="225" customWidth="1"/>
    <col min="4" max="4" width="15.00390625" style="225" customWidth="1"/>
    <col min="5" max="5" width="14.375" style="225" customWidth="1"/>
    <col min="6" max="6" width="11.375" style="225" customWidth="1"/>
  </cols>
  <sheetData>
    <row r="1" spans="1:6" ht="30.75" customHeight="1">
      <c r="A1" s="226" t="s">
        <v>240</v>
      </c>
      <c r="B1" s="226"/>
      <c r="C1" s="226"/>
      <c r="D1" s="226"/>
      <c r="E1" s="226"/>
      <c r="F1" s="226"/>
    </row>
    <row r="2" spans="3:6" ht="14.25">
      <c r="C2" s="227" t="s">
        <v>234</v>
      </c>
      <c r="D2" s="227"/>
      <c r="E2" s="228" t="s">
        <v>235</v>
      </c>
      <c r="F2" s="228"/>
    </row>
    <row r="3" spans="1:6" s="222" customFormat="1" ht="31.5" customHeight="1">
      <c r="A3" s="173" t="s">
        <v>109</v>
      </c>
      <c r="B3" s="171"/>
      <c r="C3" s="171" t="s">
        <v>241</v>
      </c>
      <c r="D3" s="171" t="s">
        <v>237</v>
      </c>
      <c r="E3" s="171" t="s">
        <v>242</v>
      </c>
      <c r="F3" s="229" t="s">
        <v>243</v>
      </c>
    </row>
    <row r="4" spans="1:6" s="223" customFormat="1" ht="24" customHeight="1">
      <c r="A4" s="230" t="s">
        <v>115</v>
      </c>
      <c r="B4" s="231"/>
      <c r="C4" s="232">
        <v>1553873.2000000002</v>
      </c>
      <c r="D4" s="232">
        <v>1973886</v>
      </c>
      <c r="E4" s="110">
        <v>78.72152697774847</v>
      </c>
      <c r="F4" s="233"/>
    </row>
    <row r="5" spans="1:6" ht="18" customHeight="1">
      <c r="A5" s="234" t="s">
        <v>116</v>
      </c>
      <c r="B5" s="133" t="s">
        <v>117</v>
      </c>
      <c r="C5" s="235">
        <v>260804.1</v>
      </c>
      <c r="D5" s="235">
        <v>283451</v>
      </c>
      <c r="E5" s="110">
        <v>92.01029454826407</v>
      </c>
      <c r="F5" s="236">
        <f>RANK(E5,$E$5:$E$15)</f>
        <v>2</v>
      </c>
    </row>
    <row r="6" spans="1:6" ht="18" customHeight="1">
      <c r="A6" s="234"/>
      <c r="B6" s="133" t="s">
        <v>118</v>
      </c>
      <c r="C6" s="235">
        <v>22849.6</v>
      </c>
      <c r="D6" s="235">
        <v>35648</v>
      </c>
      <c r="E6" s="110">
        <v>64.09784560143626</v>
      </c>
      <c r="F6" s="236">
        <f aca="true" t="shared" si="0" ref="F6:F15">RANK(E6,$E$5:$E$15)</f>
        <v>11</v>
      </c>
    </row>
    <row r="7" spans="1:6" ht="18" customHeight="1">
      <c r="A7" s="234"/>
      <c r="B7" s="133" t="s">
        <v>119</v>
      </c>
      <c r="C7" s="235">
        <v>92825.6</v>
      </c>
      <c r="D7" s="235">
        <v>140834</v>
      </c>
      <c r="E7" s="110">
        <v>65.91135663263132</v>
      </c>
      <c r="F7" s="236">
        <f t="shared" si="0"/>
        <v>10</v>
      </c>
    </row>
    <row r="8" spans="1:6" ht="18" customHeight="1">
      <c r="A8" s="234"/>
      <c r="B8" s="133" t="s">
        <v>120</v>
      </c>
      <c r="C8" s="235">
        <v>18417.5</v>
      </c>
      <c r="D8" s="235">
        <v>25012</v>
      </c>
      <c r="E8" s="110">
        <v>73.63465536542459</v>
      </c>
      <c r="F8" s="236">
        <f t="shared" si="0"/>
        <v>7</v>
      </c>
    </row>
    <row r="9" spans="1:6" ht="18" customHeight="1">
      <c r="A9" s="234"/>
      <c r="B9" s="133" t="s">
        <v>121</v>
      </c>
      <c r="C9" s="235">
        <v>197512.4</v>
      </c>
      <c r="D9" s="235">
        <v>275255</v>
      </c>
      <c r="E9" s="110">
        <v>71.75615338504295</v>
      </c>
      <c r="F9" s="236">
        <f t="shared" si="0"/>
        <v>9</v>
      </c>
    </row>
    <row r="10" spans="1:6" ht="18" customHeight="1">
      <c r="A10" s="234"/>
      <c r="B10" s="133" t="s">
        <v>122</v>
      </c>
      <c r="C10" s="235">
        <v>58088.5</v>
      </c>
      <c r="D10" s="235">
        <v>69783</v>
      </c>
      <c r="E10" s="110">
        <v>83.24162045197254</v>
      </c>
      <c r="F10" s="236">
        <f t="shared" si="0"/>
        <v>4</v>
      </c>
    </row>
    <row r="11" spans="1:6" ht="18" customHeight="1">
      <c r="A11" s="234"/>
      <c r="B11" s="133" t="s">
        <v>123</v>
      </c>
      <c r="C11" s="235">
        <v>11465.6</v>
      </c>
      <c r="D11" s="235">
        <v>13893</v>
      </c>
      <c r="E11" s="110">
        <v>82.52789174404377</v>
      </c>
      <c r="F11" s="236">
        <f t="shared" si="0"/>
        <v>5</v>
      </c>
    </row>
    <row r="12" spans="1:6" ht="18" customHeight="1">
      <c r="A12" s="234"/>
      <c r="B12" s="133" t="s">
        <v>124</v>
      </c>
      <c r="C12" s="235">
        <v>160886.9</v>
      </c>
      <c r="D12" s="235">
        <v>164690</v>
      </c>
      <c r="E12" s="110">
        <v>97.69075232254538</v>
      </c>
      <c r="F12" s="236">
        <f t="shared" si="0"/>
        <v>1</v>
      </c>
    </row>
    <row r="13" spans="1:6" ht="18" customHeight="1">
      <c r="A13" s="234"/>
      <c r="B13" s="133" t="s">
        <v>125</v>
      </c>
      <c r="C13" s="237">
        <v>32620</v>
      </c>
      <c r="D13" s="237">
        <v>42200</v>
      </c>
      <c r="E13" s="110">
        <v>77.29857819905213</v>
      </c>
      <c r="F13" s="236">
        <f t="shared" si="0"/>
        <v>6</v>
      </c>
    </row>
    <row r="14" spans="1:6" ht="18" customHeight="1">
      <c r="A14" s="234"/>
      <c r="B14" s="133" t="s">
        <v>126</v>
      </c>
      <c r="C14" s="235">
        <v>214641.6</v>
      </c>
      <c r="D14" s="235">
        <v>245000</v>
      </c>
      <c r="E14" s="110">
        <v>87.60881632653062</v>
      </c>
      <c r="F14" s="236">
        <f t="shared" si="0"/>
        <v>3</v>
      </c>
    </row>
    <row r="15" spans="1:6" ht="18" customHeight="1">
      <c r="A15" s="234"/>
      <c r="B15" s="133" t="s">
        <v>127</v>
      </c>
      <c r="C15" s="235">
        <v>426219.9</v>
      </c>
      <c r="D15" s="235">
        <v>588792</v>
      </c>
      <c r="E15" s="110">
        <v>72.388874169486</v>
      </c>
      <c r="F15" s="236">
        <f t="shared" si="0"/>
        <v>8</v>
      </c>
    </row>
    <row r="16" spans="1:6" ht="18" customHeight="1">
      <c r="A16" s="238" t="s">
        <v>128</v>
      </c>
      <c r="B16" s="133" t="s">
        <v>129</v>
      </c>
      <c r="C16" s="235">
        <v>9973.7</v>
      </c>
      <c r="D16" s="239">
        <v>12384</v>
      </c>
      <c r="E16" s="110">
        <v>80.53698320413437</v>
      </c>
      <c r="F16" s="236">
        <f>RANK(E16,$E$16:$E$22)</f>
        <v>2</v>
      </c>
    </row>
    <row r="17" spans="1:6" ht="18" customHeight="1">
      <c r="A17" s="240"/>
      <c r="B17" s="133" t="s">
        <v>130</v>
      </c>
      <c r="C17" s="235">
        <v>13052.2</v>
      </c>
      <c r="D17" s="235">
        <v>16921</v>
      </c>
      <c r="E17" s="110">
        <v>77.13610306719461</v>
      </c>
      <c r="F17" s="236">
        <f aca="true" t="shared" si="1" ref="F17:F22">RANK(E17,$E$16:$E$22)</f>
        <v>3</v>
      </c>
    </row>
    <row r="18" spans="1:6" ht="18" customHeight="1">
      <c r="A18" s="240"/>
      <c r="B18" s="133" t="s">
        <v>131</v>
      </c>
      <c r="C18" s="235">
        <v>18785.5</v>
      </c>
      <c r="D18" s="235">
        <v>39211</v>
      </c>
      <c r="E18" s="110">
        <v>47.90875009563643</v>
      </c>
      <c r="F18" s="236">
        <f t="shared" si="1"/>
        <v>7</v>
      </c>
    </row>
    <row r="19" spans="1:6" ht="18" customHeight="1">
      <c r="A19" s="240"/>
      <c r="B19" s="133" t="s">
        <v>132</v>
      </c>
      <c r="C19" s="235">
        <v>2739.6</v>
      </c>
      <c r="D19" s="235">
        <v>2558</v>
      </c>
      <c r="E19" s="110">
        <v>107.0992963252541</v>
      </c>
      <c r="F19" s="236">
        <f t="shared" si="1"/>
        <v>1</v>
      </c>
    </row>
    <row r="20" spans="1:6" ht="18" customHeight="1">
      <c r="A20" s="240"/>
      <c r="B20" s="133" t="s">
        <v>133</v>
      </c>
      <c r="C20" s="235">
        <v>8333.3</v>
      </c>
      <c r="D20" s="235">
        <v>11538</v>
      </c>
      <c r="E20" s="110">
        <v>72.22482232622637</v>
      </c>
      <c r="F20" s="236">
        <f t="shared" si="1"/>
        <v>4</v>
      </c>
    </row>
    <row r="21" spans="1:6" ht="18" customHeight="1">
      <c r="A21" s="240"/>
      <c r="B21" s="133" t="s">
        <v>134</v>
      </c>
      <c r="C21" s="235">
        <v>3715.3</v>
      </c>
      <c r="D21" s="235">
        <v>5262</v>
      </c>
      <c r="E21" s="110">
        <v>70.6062333713417</v>
      </c>
      <c r="F21" s="236">
        <f t="shared" si="1"/>
        <v>5</v>
      </c>
    </row>
    <row r="22" spans="1:6" ht="18" customHeight="1">
      <c r="A22" s="240"/>
      <c r="B22" s="133" t="s">
        <v>135</v>
      </c>
      <c r="C22" s="235">
        <v>941.9</v>
      </c>
      <c r="D22" s="235">
        <v>1454</v>
      </c>
      <c r="E22" s="110">
        <v>64.7799174690509</v>
      </c>
      <c r="F22" s="236">
        <f t="shared" si="1"/>
        <v>6</v>
      </c>
    </row>
    <row r="23" spans="1:6" ht="18" customHeight="1">
      <c r="A23" s="241"/>
      <c r="B23" s="133" t="s">
        <v>136</v>
      </c>
      <c r="C23" s="235"/>
      <c r="D23" s="235"/>
      <c r="E23" s="110"/>
      <c r="F23" s="236"/>
    </row>
    <row r="24" spans="1:6" ht="24" customHeight="1">
      <c r="A24" s="159" t="s">
        <v>137</v>
      </c>
      <c r="B24" s="141" t="s">
        <v>138</v>
      </c>
      <c r="C24" s="235"/>
      <c r="D24" s="235"/>
      <c r="E24" s="242"/>
      <c r="F24" s="243"/>
    </row>
    <row r="25" spans="1:6" ht="27.75" customHeight="1">
      <c r="A25" s="159"/>
      <c r="B25" s="141" t="s">
        <v>139</v>
      </c>
      <c r="C25" s="235"/>
      <c r="D25" s="235"/>
      <c r="E25" s="242"/>
      <c r="F25" s="243"/>
    </row>
    <row r="26" spans="1:6" ht="18" customHeight="1">
      <c r="A26" s="161" t="s">
        <v>140</v>
      </c>
      <c r="B26" s="133" t="s">
        <v>141</v>
      </c>
      <c r="C26" s="244"/>
      <c r="D26" s="245"/>
      <c r="E26" s="245"/>
      <c r="F26" s="243"/>
    </row>
    <row r="27" spans="1:6" ht="18" customHeight="1">
      <c r="A27" s="161"/>
      <c r="B27" s="133" t="s">
        <v>142</v>
      </c>
      <c r="C27" s="244"/>
      <c r="D27" s="245"/>
      <c r="E27" s="245"/>
      <c r="F27" s="243"/>
    </row>
    <row r="28" spans="1:6" ht="18" customHeight="1">
      <c r="A28" s="161"/>
      <c r="B28" s="133" t="s">
        <v>143</v>
      </c>
      <c r="C28" s="244"/>
      <c r="D28" s="245"/>
      <c r="E28" s="245"/>
      <c r="F28" s="243"/>
    </row>
    <row r="29" spans="1:6" ht="18" customHeight="1">
      <c r="A29" s="161"/>
      <c r="B29" s="133" t="s">
        <v>144</v>
      </c>
      <c r="C29" s="245"/>
      <c r="D29" s="245"/>
      <c r="E29" s="235"/>
      <c r="F29" s="243"/>
    </row>
    <row r="30" spans="1:6" ht="18" customHeight="1">
      <c r="A30" s="161"/>
      <c r="B30" s="133" t="s">
        <v>145</v>
      </c>
      <c r="C30" s="245"/>
      <c r="D30" s="245"/>
      <c r="E30" s="235"/>
      <c r="F30" s="243"/>
    </row>
    <row r="31" spans="1:6" ht="18" customHeight="1">
      <c r="A31" s="161"/>
      <c r="B31" s="133" t="s">
        <v>146</v>
      </c>
      <c r="C31" s="244"/>
      <c r="D31" s="245"/>
      <c r="E31" s="245"/>
      <c r="F31" s="243"/>
    </row>
    <row r="32" spans="1:6" ht="18" customHeight="1">
      <c r="A32" s="161"/>
      <c r="B32" s="133" t="s">
        <v>147</v>
      </c>
      <c r="C32" s="245"/>
      <c r="D32" s="245"/>
      <c r="E32" s="235"/>
      <c r="F32" s="243"/>
    </row>
    <row r="33" spans="1:6" ht="18" customHeight="1">
      <c r="A33" s="234" t="s">
        <v>148</v>
      </c>
      <c r="B33" s="133" t="s">
        <v>149</v>
      </c>
      <c r="C33" s="245"/>
      <c r="D33" s="245"/>
      <c r="E33" s="235"/>
      <c r="F33" s="243"/>
    </row>
    <row r="34" spans="2:6" s="224" customFormat="1" ht="42" customHeight="1">
      <c r="B34" s="246" t="s">
        <v>244</v>
      </c>
      <c r="C34" s="246"/>
      <c r="D34" s="246"/>
      <c r="E34" s="246"/>
      <c r="F34" s="246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35"/>
  <sheetViews>
    <sheetView workbookViewId="0" topLeftCell="A1">
      <selection activeCell="J17" sqref="J17"/>
    </sheetView>
  </sheetViews>
  <sheetFormatPr defaultColWidth="9.00390625" defaultRowHeight="14.25"/>
  <cols>
    <col min="1" max="1" width="6.125" style="187" customWidth="1"/>
    <col min="2" max="2" width="15.375" style="187" customWidth="1"/>
    <col min="3" max="5" width="10.125" style="187" customWidth="1"/>
    <col min="6" max="6" width="8.625" style="187" customWidth="1"/>
    <col min="7" max="8" width="10.125" style="187" customWidth="1"/>
    <col min="9" max="9" width="7.125" style="187" customWidth="1"/>
    <col min="10" max="10" width="6.625" style="187" customWidth="1"/>
    <col min="11" max="11" width="12.625" style="187" bestFit="1" customWidth="1"/>
    <col min="12" max="242" width="9.00390625" style="187" customWidth="1"/>
    <col min="243" max="16384" width="9.00390625" style="188" customWidth="1"/>
  </cols>
  <sheetData>
    <row r="1" spans="1:10" ht="37.5" customHeight="1">
      <c r="A1" s="189" t="s">
        <v>245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2:9" ht="14.25" customHeight="1">
      <c r="B2" s="190" t="s">
        <v>246</v>
      </c>
      <c r="C2" s="190"/>
      <c r="D2" s="191"/>
      <c r="E2" s="191"/>
      <c r="F2" s="191"/>
      <c r="G2" s="190"/>
      <c r="I2" s="187" t="s">
        <v>247</v>
      </c>
    </row>
    <row r="3" spans="1:10" s="185" customFormat="1" ht="24" customHeight="1">
      <c r="A3" s="192" t="s">
        <v>109</v>
      </c>
      <c r="B3" s="193"/>
      <c r="C3" s="194" t="s">
        <v>248</v>
      </c>
      <c r="D3" s="194" t="s">
        <v>249</v>
      </c>
      <c r="E3" s="194" t="s">
        <v>250</v>
      </c>
      <c r="F3" s="194" t="s">
        <v>251</v>
      </c>
      <c r="G3" s="194" t="s">
        <v>252</v>
      </c>
      <c r="H3" s="194" t="s">
        <v>253</v>
      </c>
      <c r="I3" s="194" t="s">
        <v>5</v>
      </c>
      <c r="J3" s="215" t="s">
        <v>254</v>
      </c>
    </row>
    <row r="4" spans="1:10" s="185" customFormat="1" ht="28.5" customHeight="1">
      <c r="A4" s="192"/>
      <c r="B4" s="193"/>
      <c r="C4" s="194"/>
      <c r="D4" s="194"/>
      <c r="E4" s="193"/>
      <c r="F4" s="193"/>
      <c r="G4" s="193"/>
      <c r="H4" s="193"/>
      <c r="I4" s="193"/>
      <c r="J4" s="216"/>
    </row>
    <row r="5" spans="1:10" ht="21" customHeight="1">
      <c r="A5" s="195" t="s">
        <v>115</v>
      </c>
      <c r="B5" s="196"/>
      <c r="C5" s="197">
        <v>646073</v>
      </c>
      <c r="D5" s="198">
        <v>808223</v>
      </c>
      <c r="E5" s="199">
        <v>577215.9585671502</v>
      </c>
      <c r="F5" s="148"/>
      <c r="G5" s="199">
        <v>71.41790799904855</v>
      </c>
      <c r="H5" s="199">
        <v>496731.31584254</v>
      </c>
      <c r="I5" s="199">
        <v>16.20285255985817</v>
      </c>
      <c r="J5" s="217"/>
    </row>
    <row r="6" spans="1:10" ht="21" customHeight="1">
      <c r="A6" s="161" t="s">
        <v>116</v>
      </c>
      <c r="B6" s="200" t="s">
        <v>255</v>
      </c>
      <c r="C6" s="197">
        <v>40820</v>
      </c>
      <c r="D6" s="198">
        <v>55765</v>
      </c>
      <c r="E6" s="199">
        <v>31440.347640999997</v>
      </c>
      <c r="F6" s="148">
        <f>RANK(E6,$E$6:$E$16)</f>
        <v>6</v>
      </c>
      <c r="G6" s="199">
        <v>56.38007287904599</v>
      </c>
      <c r="H6" s="199">
        <v>33271.366943</v>
      </c>
      <c r="I6" s="199">
        <v>-5.503288473650267</v>
      </c>
      <c r="J6" s="217">
        <f>RANK(I6,$I$6:$I$16)</f>
        <v>9</v>
      </c>
    </row>
    <row r="7" spans="1:10" ht="21" customHeight="1">
      <c r="A7" s="161"/>
      <c r="B7" s="200" t="s">
        <v>256</v>
      </c>
      <c r="C7" s="197">
        <v>33280</v>
      </c>
      <c r="D7" s="198">
        <v>45460</v>
      </c>
      <c r="E7" s="199">
        <v>29073.841181999996</v>
      </c>
      <c r="F7" s="148">
        <f aca="true" t="shared" si="0" ref="F7:F16">RANK(E7,$E$6:$E$16)</f>
        <v>7</v>
      </c>
      <c r="G7" s="199">
        <v>63.954776027276715</v>
      </c>
      <c r="H7" s="199">
        <v>25448.998843</v>
      </c>
      <c r="I7" s="199">
        <v>14.243555753852549</v>
      </c>
      <c r="J7" s="217">
        <f aca="true" t="shared" si="1" ref="J7:J16">RANK(I7,$I$6:$I$16)</f>
        <v>7</v>
      </c>
    </row>
    <row r="8" spans="1:10" ht="21" customHeight="1">
      <c r="A8" s="161"/>
      <c r="B8" s="200" t="s">
        <v>257</v>
      </c>
      <c r="C8" s="197">
        <v>43976</v>
      </c>
      <c r="D8" s="198">
        <v>60070</v>
      </c>
      <c r="E8" s="199">
        <v>43422.887513919995</v>
      </c>
      <c r="F8" s="148">
        <f t="shared" si="0"/>
        <v>3</v>
      </c>
      <c r="G8" s="199">
        <v>72.28714418831362</v>
      </c>
      <c r="H8" s="199">
        <v>30115.317762469997</v>
      </c>
      <c r="I8" s="199">
        <v>44.188707741394055</v>
      </c>
      <c r="J8" s="217">
        <f t="shared" si="1"/>
        <v>1</v>
      </c>
    </row>
    <row r="9" spans="1:10" ht="21" customHeight="1">
      <c r="A9" s="161"/>
      <c r="B9" s="200" t="s">
        <v>258</v>
      </c>
      <c r="C9" s="197">
        <v>27878</v>
      </c>
      <c r="D9" s="198">
        <v>38088</v>
      </c>
      <c r="E9" s="199">
        <v>21307.83868423</v>
      </c>
      <c r="F9" s="148">
        <f t="shared" si="0"/>
        <v>9</v>
      </c>
      <c r="G9" s="199">
        <v>55.94370585021529</v>
      </c>
      <c r="H9" s="199">
        <v>22692.177934470004</v>
      </c>
      <c r="I9" s="199">
        <v>-6.100512935504346</v>
      </c>
      <c r="J9" s="217">
        <f t="shared" si="1"/>
        <v>10</v>
      </c>
    </row>
    <row r="10" spans="1:10" ht="21" customHeight="1">
      <c r="A10" s="161"/>
      <c r="B10" s="200" t="s">
        <v>259</v>
      </c>
      <c r="C10" s="197">
        <v>28803</v>
      </c>
      <c r="D10" s="198">
        <v>39344</v>
      </c>
      <c r="E10" s="199">
        <v>25433.74111</v>
      </c>
      <c r="F10" s="148">
        <f t="shared" si="0"/>
        <v>8</v>
      </c>
      <c r="G10" s="199">
        <v>64.644522951403</v>
      </c>
      <c r="H10" s="199">
        <v>21889.820487</v>
      </c>
      <c r="I10" s="199">
        <v>16.189811264576946</v>
      </c>
      <c r="J10" s="217">
        <f t="shared" si="1"/>
        <v>5</v>
      </c>
    </row>
    <row r="11" spans="1:10" ht="21" customHeight="1">
      <c r="A11" s="161"/>
      <c r="B11" s="200" t="s">
        <v>260</v>
      </c>
      <c r="C11" s="197">
        <v>16123</v>
      </c>
      <c r="D11" s="198">
        <v>22013</v>
      </c>
      <c r="E11" s="199">
        <v>17130.9043491</v>
      </c>
      <c r="F11" s="148">
        <f t="shared" si="0"/>
        <v>10</v>
      </c>
      <c r="G11" s="199">
        <v>77.8217614550493</v>
      </c>
      <c r="H11" s="199">
        <v>12108.703697</v>
      </c>
      <c r="I11" s="199">
        <v>41.47595628543028</v>
      </c>
      <c r="J11" s="217">
        <f t="shared" si="1"/>
        <v>2</v>
      </c>
    </row>
    <row r="12" spans="1:10" ht="21" customHeight="1">
      <c r="A12" s="161"/>
      <c r="B12" s="200" t="s">
        <v>261</v>
      </c>
      <c r="C12" s="197">
        <v>19490</v>
      </c>
      <c r="D12" s="198">
        <v>26622</v>
      </c>
      <c r="E12" s="199">
        <v>13233.8606821</v>
      </c>
      <c r="F12" s="148">
        <f t="shared" si="0"/>
        <v>11</v>
      </c>
      <c r="G12" s="199">
        <v>49.710242213582745</v>
      </c>
      <c r="H12" s="199">
        <v>16207.4471728</v>
      </c>
      <c r="I12" s="199">
        <v>-18.34703799430175</v>
      </c>
      <c r="J12" s="217">
        <f t="shared" si="1"/>
        <v>11</v>
      </c>
    </row>
    <row r="13" spans="1:10" ht="21" customHeight="1">
      <c r="A13" s="161"/>
      <c r="B13" s="200" t="s">
        <v>262</v>
      </c>
      <c r="C13" s="197">
        <v>50112</v>
      </c>
      <c r="D13" s="198">
        <v>68460</v>
      </c>
      <c r="E13" s="199">
        <v>40610.2332921</v>
      </c>
      <c r="F13" s="148">
        <f t="shared" si="0"/>
        <v>5</v>
      </c>
      <c r="G13" s="199">
        <v>59.319651317703766</v>
      </c>
      <c r="H13" s="199">
        <v>35114.339212000006</v>
      </c>
      <c r="I13" s="199">
        <v>15.651423900985211</v>
      </c>
      <c r="J13" s="217">
        <f t="shared" si="1"/>
        <v>6</v>
      </c>
    </row>
    <row r="14" spans="1:10" ht="21" customHeight="1">
      <c r="A14" s="161"/>
      <c r="B14" s="200" t="s">
        <v>263</v>
      </c>
      <c r="C14" s="197">
        <v>47453</v>
      </c>
      <c r="D14" s="198">
        <v>64816</v>
      </c>
      <c r="E14" s="199">
        <v>40934.333209200006</v>
      </c>
      <c r="F14" s="148">
        <f t="shared" si="0"/>
        <v>4</v>
      </c>
      <c r="G14" s="199">
        <v>63.15467355159221</v>
      </c>
      <c r="H14" s="199">
        <v>36201.047256000005</v>
      </c>
      <c r="I14" s="199">
        <v>13.0749973052658</v>
      </c>
      <c r="J14" s="217">
        <f t="shared" si="1"/>
        <v>8</v>
      </c>
    </row>
    <row r="15" spans="1:10" ht="21" customHeight="1">
      <c r="A15" s="161"/>
      <c r="B15" s="200" t="s">
        <v>264</v>
      </c>
      <c r="C15" s="197">
        <v>100050</v>
      </c>
      <c r="D15" s="198">
        <v>136663</v>
      </c>
      <c r="E15" s="201">
        <v>92987.2233179</v>
      </c>
      <c r="F15" s="148">
        <f t="shared" si="0"/>
        <v>1</v>
      </c>
      <c r="G15" s="201">
        <v>68.0412571931686</v>
      </c>
      <c r="H15" s="201">
        <v>73081.769917</v>
      </c>
      <c r="I15" s="201">
        <v>27.237234981455583</v>
      </c>
      <c r="J15" s="217">
        <f t="shared" si="1"/>
        <v>4</v>
      </c>
    </row>
    <row r="16" spans="1:10" ht="21" customHeight="1">
      <c r="A16" s="161"/>
      <c r="B16" s="200" t="s">
        <v>265</v>
      </c>
      <c r="C16" s="197">
        <v>48482</v>
      </c>
      <c r="D16" s="198">
        <v>66223</v>
      </c>
      <c r="E16" s="199">
        <v>49137.9943173</v>
      </c>
      <c r="F16" s="148">
        <f t="shared" si="0"/>
        <v>2</v>
      </c>
      <c r="G16" s="199">
        <v>74.20079778521058</v>
      </c>
      <c r="H16" s="199">
        <v>36741.715607</v>
      </c>
      <c r="I16" s="199">
        <v>33.738976271261194</v>
      </c>
      <c r="J16" s="217">
        <f t="shared" si="1"/>
        <v>3</v>
      </c>
    </row>
    <row r="17" spans="1:10" ht="21" customHeight="1">
      <c r="A17" s="202" t="s">
        <v>128</v>
      </c>
      <c r="B17" s="200" t="s">
        <v>266</v>
      </c>
      <c r="C17" s="197">
        <v>4044</v>
      </c>
      <c r="D17" s="198">
        <v>5474</v>
      </c>
      <c r="E17" s="199">
        <v>4621.1304205</v>
      </c>
      <c r="F17" s="148">
        <f>RANK(E17,$E$17:$E$25)</f>
        <v>7</v>
      </c>
      <c r="G17" s="199">
        <v>84.41962770369017</v>
      </c>
      <c r="H17" s="199">
        <v>2995.0843720000003</v>
      </c>
      <c r="I17" s="218">
        <v>54.29049223792616</v>
      </c>
      <c r="J17" s="217">
        <f>RANK(I17,$I$17:$I$25)</f>
        <v>3</v>
      </c>
    </row>
    <row r="18" spans="1:10" ht="21" customHeight="1">
      <c r="A18" s="203"/>
      <c r="B18" s="200" t="s">
        <v>267</v>
      </c>
      <c r="C18" s="197">
        <v>11001</v>
      </c>
      <c r="D18" s="198">
        <v>14921</v>
      </c>
      <c r="E18" s="199">
        <v>8907.465419600001</v>
      </c>
      <c r="F18" s="148">
        <f aca="true" t="shared" si="2" ref="F18:F25">RANK(E18,$E$17:$E$25)</f>
        <v>4</v>
      </c>
      <c r="G18" s="199">
        <v>59.69750968165673</v>
      </c>
      <c r="H18" s="199">
        <v>8936.063158</v>
      </c>
      <c r="I18" s="199">
        <v>-0.32002614456006506</v>
      </c>
      <c r="J18" s="217">
        <f aca="true" t="shared" si="3" ref="J18:J25">RANK(I18,$I$17:$I$25)</f>
        <v>8</v>
      </c>
    </row>
    <row r="19" spans="1:10" ht="21" customHeight="1">
      <c r="A19" s="203"/>
      <c r="B19" s="200" t="s">
        <v>268</v>
      </c>
      <c r="C19" s="198">
        <v>4539</v>
      </c>
      <c r="D19" s="198">
        <v>6148</v>
      </c>
      <c r="E19" s="198">
        <v>11504.053028600001</v>
      </c>
      <c r="F19" s="148">
        <f t="shared" si="2"/>
        <v>2</v>
      </c>
      <c r="G19" s="198">
        <v>187.11862440793757</v>
      </c>
      <c r="H19" s="198">
        <v>3088.513406</v>
      </c>
      <c r="I19" s="198">
        <v>272.4786496393793</v>
      </c>
      <c r="J19" s="217">
        <f t="shared" si="3"/>
        <v>1</v>
      </c>
    </row>
    <row r="20" spans="1:10" ht="21" customHeight="1">
      <c r="A20" s="203"/>
      <c r="B20" s="200" t="s">
        <v>269</v>
      </c>
      <c r="C20" s="198">
        <v>4813</v>
      </c>
      <c r="D20" s="198">
        <v>6528</v>
      </c>
      <c r="E20" s="198">
        <v>4172.8348864</v>
      </c>
      <c r="F20" s="148">
        <f t="shared" si="2"/>
        <v>8</v>
      </c>
      <c r="G20" s="198">
        <v>63.922103039215685</v>
      </c>
      <c r="H20" s="198">
        <v>3755.2949550000003</v>
      </c>
      <c r="I20" s="198">
        <v>11.118698701524488</v>
      </c>
      <c r="J20" s="217">
        <f t="shared" si="3"/>
        <v>7</v>
      </c>
    </row>
    <row r="21" spans="1:10" ht="21" customHeight="1">
      <c r="A21" s="203"/>
      <c r="B21" s="200" t="s">
        <v>270</v>
      </c>
      <c r="C21" s="198">
        <v>6218</v>
      </c>
      <c r="D21" s="198">
        <v>8430</v>
      </c>
      <c r="E21" s="198">
        <v>6809.9941782000005</v>
      </c>
      <c r="F21" s="148">
        <f t="shared" si="2"/>
        <v>5</v>
      </c>
      <c r="G21" s="198">
        <v>80.78284908896798</v>
      </c>
      <c r="H21" s="198">
        <v>4685.303252</v>
      </c>
      <c r="I21" s="198">
        <v>45.34799162237879</v>
      </c>
      <c r="J21" s="217">
        <f t="shared" si="3"/>
        <v>5</v>
      </c>
    </row>
    <row r="22" spans="1:10" ht="21" customHeight="1">
      <c r="A22" s="203"/>
      <c r="B22" s="200" t="s">
        <v>271</v>
      </c>
      <c r="C22" s="198">
        <v>9594</v>
      </c>
      <c r="D22" s="198">
        <v>13016</v>
      </c>
      <c r="E22" s="198">
        <v>9301.559657099999</v>
      </c>
      <c r="F22" s="148">
        <f t="shared" si="2"/>
        <v>3</v>
      </c>
      <c r="G22" s="198">
        <v>71.46250504840197</v>
      </c>
      <c r="H22" s="198">
        <v>11773.689713</v>
      </c>
      <c r="I22" s="198">
        <v>-20.99707157366634</v>
      </c>
      <c r="J22" s="217">
        <f t="shared" si="3"/>
        <v>9</v>
      </c>
    </row>
    <row r="23" spans="1:10" ht="21" customHeight="1">
      <c r="A23" s="203"/>
      <c r="B23" s="200" t="s">
        <v>272</v>
      </c>
      <c r="C23" s="198">
        <v>9820</v>
      </c>
      <c r="D23" s="198">
        <v>13317</v>
      </c>
      <c r="E23" s="198">
        <v>16616.317524600003</v>
      </c>
      <c r="F23" s="148">
        <f t="shared" si="2"/>
        <v>1</v>
      </c>
      <c r="G23" s="198">
        <v>124.77523109258844</v>
      </c>
      <c r="H23" s="198">
        <v>7477.79262</v>
      </c>
      <c r="I23" s="198">
        <v>122.20885719882403</v>
      </c>
      <c r="J23" s="217">
        <f t="shared" si="3"/>
        <v>2</v>
      </c>
    </row>
    <row r="24" spans="1:10" ht="21" customHeight="1">
      <c r="A24" s="203"/>
      <c r="B24" s="200" t="s">
        <v>273</v>
      </c>
      <c r="C24" s="198">
        <v>1537</v>
      </c>
      <c r="D24" s="198">
        <v>1906</v>
      </c>
      <c r="E24" s="198">
        <v>1659.4198297999997</v>
      </c>
      <c r="F24" s="148">
        <f t="shared" si="2"/>
        <v>9</v>
      </c>
      <c r="G24" s="198">
        <v>87.0629501469045</v>
      </c>
      <c r="H24" s="198">
        <v>1076.9517819999999</v>
      </c>
      <c r="I24" s="198">
        <v>54.084877107339224</v>
      </c>
      <c r="J24" s="217">
        <f t="shared" si="3"/>
        <v>4</v>
      </c>
    </row>
    <row r="25" spans="1:10" ht="21" customHeight="1">
      <c r="A25" s="204"/>
      <c r="B25" s="200" t="s">
        <v>274</v>
      </c>
      <c r="C25" s="198">
        <v>4830</v>
      </c>
      <c r="D25" s="198">
        <v>6501</v>
      </c>
      <c r="E25" s="198">
        <v>4804.4222356</v>
      </c>
      <c r="F25" s="148">
        <f t="shared" si="2"/>
        <v>6</v>
      </c>
      <c r="G25" s="198">
        <v>73.90281857560376</v>
      </c>
      <c r="H25" s="198">
        <v>3530.9956548</v>
      </c>
      <c r="I25" s="198">
        <v>36.06423528357835</v>
      </c>
      <c r="J25" s="217">
        <f t="shared" si="3"/>
        <v>6</v>
      </c>
    </row>
    <row r="26" spans="1:242" s="186" customFormat="1" ht="21" customHeight="1">
      <c r="A26" s="205" t="s">
        <v>137</v>
      </c>
      <c r="B26" s="206" t="s">
        <v>138</v>
      </c>
      <c r="C26" s="207">
        <f aca="true" t="shared" si="4" ref="C26:H26">(C6+C8+C9+C10)*0.64</f>
        <v>90545.28</v>
      </c>
      <c r="D26" s="207">
        <f t="shared" si="4"/>
        <v>123690.88</v>
      </c>
      <c r="E26" s="208">
        <f t="shared" si="4"/>
        <v>77827.081567456</v>
      </c>
      <c r="F26" s="208"/>
      <c r="G26" s="208">
        <f>E26/D26*100</f>
        <v>62.92063050036995</v>
      </c>
      <c r="H26" s="208">
        <f t="shared" si="4"/>
        <v>69099.9572012416</v>
      </c>
      <c r="I26" s="208">
        <f>E26/H26*100-100</f>
        <v>12.629710233825705</v>
      </c>
      <c r="J26" s="219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</row>
    <row r="27" spans="1:242" s="186" customFormat="1" ht="30" customHeight="1">
      <c r="A27" s="205"/>
      <c r="B27" s="209" t="s">
        <v>275</v>
      </c>
      <c r="C27" s="207">
        <f aca="true" t="shared" si="5" ref="C27:H27">(C11+C12+C18+C19+C20+C21+C22+C29+C30+C31+C32+C33+C34+C24)*0.88</f>
        <v>69590.4</v>
      </c>
      <c r="D27" s="207">
        <f t="shared" si="5"/>
        <v>94456.56</v>
      </c>
      <c r="E27" s="208">
        <f t="shared" si="5"/>
        <v>69084.290987096</v>
      </c>
      <c r="F27" s="208"/>
      <c r="G27" s="208">
        <f>E27/D27*100</f>
        <v>73.13869040656996</v>
      </c>
      <c r="H27" s="208">
        <f t="shared" si="5"/>
        <v>58190.550823503996</v>
      </c>
      <c r="I27" s="208">
        <f>E27/H27*100-100</f>
        <v>18.720806057728296</v>
      </c>
      <c r="J27" s="219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</row>
    <row r="28" spans="1:10" ht="21" customHeight="1">
      <c r="A28" s="161" t="s">
        <v>140</v>
      </c>
      <c r="B28" s="200" t="s">
        <v>276</v>
      </c>
      <c r="C28" s="210">
        <v>404</v>
      </c>
      <c r="D28" s="210">
        <v>537</v>
      </c>
      <c r="E28" s="211">
        <v>759.2152389999999</v>
      </c>
      <c r="F28" s="212">
        <f aca="true" t="shared" si="6" ref="F28:F34">RANK(E28,E$28:E$34)</f>
        <v>4</v>
      </c>
      <c r="G28" s="211">
        <v>141.38086387337054</v>
      </c>
      <c r="H28" s="211">
        <v>335.51908599999996</v>
      </c>
      <c r="I28" s="211">
        <v>126.28079017835665</v>
      </c>
      <c r="J28" s="221">
        <f aca="true" t="shared" si="7" ref="J28:J34">RANK(I28,I$28:I$34)</f>
        <v>1</v>
      </c>
    </row>
    <row r="29" spans="1:10" ht="21" customHeight="1">
      <c r="A29" s="161"/>
      <c r="B29" s="200" t="s">
        <v>277</v>
      </c>
      <c r="C29" s="213">
        <v>383</v>
      </c>
      <c r="D29" s="213">
        <v>511</v>
      </c>
      <c r="E29" s="211">
        <v>410.86610899999994</v>
      </c>
      <c r="F29" s="212">
        <f t="shared" si="6"/>
        <v>6</v>
      </c>
      <c r="G29" s="211">
        <v>80.40432661448139</v>
      </c>
      <c r="H29" s="211">
        <v>268.651694</v>
      </c>
      <c r="I29" s="211">
        <v>52.93635520496659</v>
      </c>
      <c r="J29" s="221">
        <f t="shared" si="7"/>
        <v>3</v>
      </c>
    </row>
    <row r="30" spans="1:10" ht="21" customHeight="1">
      <c r="A30" s="161"/>
      <c r="B30" s="200" t="s">
        <v>278</v>
      </c>
      <c r="C30" s="213">
        <v>350</v>
      </c>
      <c r="D30" s="213">
        <v>471</v>
      </c>
      <c r="E30" s="211">
        <v>443.72288000000003</v>
      </c>
      <c r="F30" s="212">
        <f t="shared" si="6"/>
        <v>5</v>
      </c>
      <c r="G30" s="211">
        <v>94.20867940552017</v>
      </c>
      <c r="H30" s="211">
        <v>262.217098</v>
      </c>
      <c r="I30" s="211">
        <v>69.2196593526483</v>
      </c>
      <c r="J30" s="221">
        <f t="shared" si="7"/>
        <v>2</v>
      </c>
    </row>
    <row r="31" spans="1:10" ht="21" customHeight="1">
      <c r="A31" s="161"/>
      <c r="B31" s="200" t="s">
        <v>279</v>
      </c>
      <c r="C31" s="213">
        <v>1430</v>
      </c>
      <c r="D31" s="213">
        <v>1919</v>
      </c>
      <c r="E31" s="211">
        <v>1414.3824261</v>
      </c>
      <c r="F31" s="212">
        <f t="shared" si="6"/>
        <v>2</v>
      </c>
      <c r="G31" s="211">
        <v>73.70413893173527</v>
      </c>
      <c r="H31" s="211">
        <v>1065.3148700000002</v>
      </c>
      <c r="I31" s="211">
        <v>32.76660881491307</v>
      </c>
      <c r="J31" s="221">
        <f t="shared" si="7"/>
        <v>4</v>
      </c>
    </row>
    <row r="32" spans="1:10" ht="21" customHeight="1">
      <c r="A32" s="161"/>
      <c r="B32" s="200" t="s">
        <v>280</v>
      </c>
      <c r="C32" s="213">
        <v>1212</v>
      </c>
      <c r="D32" s="213">
        <v>1631</v>
      </c>
      <c r="E32" s="211">
        <v>1248.679379</v>
      </c>
      <c r="F32" s="212">
        <f t="shared" si="6"/>
        <v>3</v>
      </c>
      <c r="G32" s="211">
        <v>76.55912808093194</v>
      </c>
      <c r="H32" s="211">
        <v>1003.039796</v>
      </c>
      <c r="I32" s="211">
        <v>24.48951516974506</v>
      </c>
      <c r="J32" s="221">
        <f t="shared" si="7"/>
        <v>6</v>
      </c>
    </row>
    <row r="33" spans="1:10" ht="21" customHeight="1">
      <c r="A33" s="161"/>
      <c r="B33" s="200" t="s">
        <v>281</v>
      </c>
      <c r="C33" s="213">
        <v>272</v>
      </c>
      <c r="D33" s="213">
        <v>375</v>
      </c>
      <c r="E33" s="211">
        <v>236.59071169999999</v>
      </c>
      <c r="F33" s="212">
        <f t="shared" si="6"/>
        <v>7</v>
      </c>
      <c r="G33" s="211">
        <v>63.09085645333333</v>
      </c>
      <c r="H33" s="211">
        <v>189.48019000000002</v>
      </c>
      <c r="I33" s="211">
        <v>24.863032752922592</v>
      </c>
      <c r="J33" s="221">
        <f t="shared" si="7"/>
        <v>5</v>
      </c>
    </row>
    <row r="34" spans="1:10" ht="21" customHeight="1">
      <c r="A34" s="161"/>
      <c r="B34" s="200" t="s">
        <v>282</v>
      </c>
      <c r="C34" s="213">
        <v>2118</v>
      </c>
      <c r="D34" s="213">
        <v>2846</v>
      </c>
      <c r="E34" s="211">
        <v>2030.542585</v>
      </c>
      <c r="F34" s="212">
        <f t="shared" si="6"/>
        <v>1</v>
      </c>
      <c r="G34" s="211">
        <v>71.34724472944484</v>
      </c>
      <c r="H34" s="211">
        <v>1704.955152</v>
      </c>
      <c r="I34" s="211">
        <v>19.096539437888975</v>
      </c>
      <c r="J34" s="221">
        <f t="shared" si="7"/>
        <v>7</v>
      </c>
    </row>
    <row r="35" spans="1:10" ht="21" customHeight="1">
      <c r="A35" s="214"/>
      <c r="B35" s="212" t="s">
        <v>283</v>
      </c>
      <c r="C35" s="213">
        <v>127041</v>
      </c>
      <c r="D35" s="213">
        <v>100168</v>
      </c>
      <c r="E35" s="211">
        <v>97561.55675809999</v>
      </c>
      <c r="F35" s="212"/>
      <c r="G35" s="211">
        <v>97.39792823865905</v>
      </c>
      <c r="H35" s="211">
        <v>101709.74421199999</v>
      </c>
      <c r="I35" s="211">
        <v>-4.078456283651319</v>
      </c>
      <c r="J35" s="221"/>
    </row>
  </sheetData>
  <sheetProtection/>
  <mergeCells count="16">
    <mergeCell ref="A1:J1"/>
    <mergeCell ref="B2:G2"/>
    <mergeCell ref="A5:B5"/>
    <mergeCell ref="A6:A16"/>
    <mergeCell ref="A17:A25"/>
    <mergeCell ref="A26:A27"/>
    <mergeCell ref="A28:A34"/>
    <mergeCell ref="C3:C4"/>
    <mergeCell ref="D3:D4"/>
    <mergeCell ref="E3:E4"/>
    <mergeCell ref="F3:F4"/>
    <mergeCell ref="G3:G4"/>
    <mergeCell ref="H3:H4"/>
    <mergeCell ref="I3:I4"/>
    <mergeCell ref="J3:J4"/>
    <mergeCell ref="A3:B4"/>
  </mergeCells>
  <printOptions/>
  <pageMargins left="0.16" right="0.16" top="0.2" bottom="0.2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F8" sqref="F8"/>
    </sheetView>
  </sheetViews>
  <sheetFormatPr defaultColWidth="9.00390625" defaultRowHeight="14.25"/>
  <cols>
    <col min="1" max="1" width="7.00390625" style="168" customWidth="1"/>
    <col min="2" max="2" width="20.375" style="168" customWidth="1"/>
    <col min="3" max="4" width="10.125" style="168" customWidth="1"/>
    <col min="5" max="5" width="11.125" style="168" customWidth="1"/>
    <col min="6" max="6" width="12.125" style="168" customWidth="1"/>
    <col min="7" max="7" width="11.00390625" style="168" customWidth="1"/>
    <col min="8" max="10" width="9.25390625" style="168" customWidth="1"/>
    <col min="11" max="254" width="9.00390625" style="168" customWidth="1"/>
  </cols>
  <sheetData>
    <row r="1" spans="1:7" ht="21" customHeight="1">
      <c r="A1" s="169" t="s">
        <v>284</v>
      </c>
      <c r="B1" s="169"/>
      <c r="C1" s="169"/>
      <c r="D1" s="169"/>
      <c r="E1" s="169"/>
      <c r="F1" s="169"/>
      <c r="G1" s="169"/>
    </row>
    <row r="2" spans="1:7" ht="14.25" customHeight="1">
      <c r="A2" s="170" t="s">
        <v>285</v>
      </c>
      <c r="B2" s="170"/>
      <c r="C2" s="170"/>
      <c r="D2" s="170"/>
      <c r="E2" s="170"/>
      <c r="F2" s="170"/>
      <c r="G2" s="170"/>
    </row>
    <row r="3" spans="1:7" ht="9" customHeight="1">
      <c r="A3" s="170"/>
      <c r="B3" s="170"/>
      <c r="C3" s="170"/>
      <c r="D3" s="170"/>
      <c r="E3" s="170"/>
      <c r="F3" s="170"/>
      <c r="G3" s="170"/>
    </row>
    <row r="4" spans="1:7" ht="19.5" customHeight="1">
      <c r="A4" s="136" t="s">
        <v>109</v>
      </c>
      <c r="B4" s="33"/>
      <c r="C4" s="171" t="s">
        <v>286</v>
      </c>
      <c r="D4" s="171"/>
      <c r="E4" s="171"/>
      <c r="F4" s="133" t="s">
        <v>287</v>
      </c>
      <c r="G4" s="172"/>
    </row>
    <row r="5" spans="1:7" ht="27" customHeight="1">
      <c r="A5" s="136"/>
      <c r="B5" s="33"/>
      <c r="C5" s="171" t="s">
        <v>288</v>
      </c>
      <c r="D5" s="171" t="s">
        <v>289</v>
      </c>
      <c r="E5" s="171" t="s">
        <v>290</v>
      </c>
      <c r="F5" s="133" t="s">
        <v>289</v>
      </c>
      <c r="G5" s="172" t="s">
        <v>290</v>
      </c>
    </row>
    <row r="6" spans="1:7" ht="19.5" customHeight="1">
      <c r="A6" s="173" t="s">
        <v>115</v>
      </c>
      <c r="B6" s="171"/>
      <c r="C6" s="174">
        <v>27</v>
      </c>
      <c r="D6" s="175"/>
      <c r="E6" s="174">
        <v>21960</v>
      </c>
      <c r="F6" s="175"/>
      <c r="G6" s="176">
        <v>3474.98</v>
      </c>
    </row>
    <row r="7" spans="1:7" ht="18.75" customHeight="1">
      <c r="A7" s="177" t="s">
        <v>116</v>
      </c>
      <c r="B7" s="148" t="s">
        <v>255</v>
      </c>
      <c r="C7" s="175"/>
      <c r="D7" s="175">
        <v>300</v>
      </c>
      <c r="E7" s="175">
        <v>-224</v>
      </c>
      <c r="F7" s="175">
        <v>300</v>
      </c>
      <c r="G7" s="176"/>
    </row>
    <row r="8" spans="1:7" ht="18.75" customHeight="1">
      <c r="A8" s="177"/>
      <c r="B8" s="148" t="s">
        <v>256</v>
      </c>
      <c r="C8" s="175">
        <v>3</v>
      </c>
      <c r="D8" s="175">
        <v>5000</v>
      </c>
      <c r="E8" s="175">
        <v>7016</v>
      </c>
      <c r="F8" s="175">
        <v>1500</v>
      </c>
      <c r="G8" s="176">
        <v>219.7</v>
      </c>
    </row>
    <row r="9" spans="1:7" ht="18.75" customHeight="1">
      <c r="A9" s="177"/>
      <c r="B9" s="148" t="s">
        <v>257</v>
      </c>
      <c r="C9" s="174">
        <v>2</v>
      </c>
      <c r="D9" s="174">
        <v>300</v>
      </c>
      <c r="E9" s="174">
        <v>683</v>
      </c>
      <c r="F9" s="174">
        <v>300</v>
      </c>
      <c r="G9" s="176">
        <v>21</v>
      </c>
    </row>
    <row r="10" spans="1:7" ht="18.75" customHeight="1">
      <c r="A10" s="177"/>
      <c r="B10" s="148" t="s">
        <v>258</v>
      </c>
      <c r="C10" s="174"/>
      <c r="D10" s="174">
        <v>300</v>
      </c>
      <c r="E10" s="174"/>
      <c r="F10" s="174">
        <v>300</v>
      </c>
      <c r="G10" s="176"/>
    </row>
    <row r="11" spans="1:7" ht="18.75" customHeight="1">
      <c r="A11" s="177"/>
      <c r="B11" s="148" t="s">
        <v>259</v>
      </c>
      <c r="C11" s="175">
        <v>1</v>
      </c>
      <c r="D11" s="175">
        <v>300</v>
      </c>
      <c r="E11" s="175">
        <v>10</v>
      </c>
      <c r="F11" s="175">
        <v>300</v>
      </c>
      <c r="G11" s="176"/>
    </row>
    <row r="12" spans="1:7" ht="18.75" customHeight="1">
      <c r="A12" s="177"/>
      <c r="B12" s="148" t="s">
        <v>260</v>
      </c>
      <c r="C12" s="175">
        <v>1</v>
      </c>
      <c r="D12" s="175">
        <v>300</v>
      </c>
      <c r="E12" s="175">
        <v>450</v>
      </c>
      <c r="F12" s="175">
        <v>300</v>
      </c>
      <c r="G12" s="176"/>
    </row>
    <row r="13" spans="1:7" ht="18.75" customHeight="1">
      <c r="A13" s="177"/>
      <c r="B13" s="148" t="s">
        <v>261</v>
      </c>
      <c r="C13" s="175">
        <v>2</v>
      </c>
      <c r="D13" s="175">
        <v>300</v>
      </c>
      <c r="E13" s="175">
        <v>832</v>
      </c>
      <c r="F13" s="175">
        <v>300</v>
      </c>
      <c r="G13" s="176">
        <v>53</v>
      </c>
    </row>
    <row r="14" spans="1:7" ht="18.75" customHeight="1">
      <c r="A14" s="177"/>
      <c r="B14" s="148" t="s">
        <v>262</v>
      </c>
      <c r="C14" s="174">
        <v>2</v>
      </c>
      <c r="D14" s="174">
        <v>2000</v>
      </c>
      <c r="E14" s="174">
        <v>2419</v>
      </c>
      <c r="F14" s="174">
        <v>1000</v>
      </c>
      <c r="G14" s="176">
        <v>10</v>
      </c>
    </row>
    <row r="15" spans="1:7" ht="18.75" customHeight="1">
      <c r="A15" s="177"/>
      <c r="B15" s="148" t="s">
        <v>263</v>
      </c>
      <c r="C15" s="174">
        <v>2</v>
      </c>
      <c r="D15" s="174">
        <v>2000</v>
      </c>
      <c r="E15" s="174">
        <v>1635</v>
      </c>
      <c r="F15" s="174">
        <v>1000</v>
      </c>
      <c r="G15" s="176"/>
    </row>
    <row r="16" spans="1:7" ht="18.75" customHeight="1">
      <c r="A16" s="177"/>
      <c r="B16" s="148" t="s">
        <v>264</v>
      </c>
      <c r="C16" s="174">
        <v>5</v>
      </c>
      <c r="D16" s="174">
        <v>3000</v>
      </c>
      <c r="E16" s="174">
        <v>3772</v>
      </c>
      <c r="F16" s="174">
        <v>1500</v>
      </c>
      <c r="G16" s="176">
        <v>2936</v>
      </c>
    </row>
    <row r="17" spans="1:7" ht="18.75" customHeight="1">
      <c r="A17" s="177"/>
      <c r="B17" s="148" t="s">
        <v>265</v>
      </c>
      <c r="C17" s="174">
        <v>3</v>
      </c>
      <c r="D17" s="174">
        <v>3000</v>
      </c>
      <c r="E17" s="174">
        <v>3697</v>
      </c>
      <c r="F17" s="174">
        <v>1500</v>
      </c>
      <c r="G17" s="176">
        <v>119</v>
      </c>
    </row>
    <row r="18" spans="1:7" ht="18.75" customHeight="1">
      <c r="A18" s="153" t="s">
        <v>128</v>
      </c>
      <c r="B18" s="148" t="s">
        <v>266</v>
      </c>
      <c r="C18" s="175"/>
      <c r="D18" s="175">
        <v>200</v>
      </c>
      <c r="E18" s="175"/>
      <c r="F18" s="175">
        <v>200</v>
      </c>
      <c r="G18" s="176"/>
    </row>
    <row r="19" spans="1:7" ht="18.75" customHeight="1">
      <c r="A19" s="155"/>
      <c r="B19" s="148" t="s">
        <v>267</v>
      </c>
      <c r="C19" s="175"/>
      <c r="D19" s="175">
        <v>200</v>
      </c>
      <c r="E19" s="175"/>
      <c r="F19" s="175">
        <v>200</v>
      </c>
      <c r="G19" s="176">
        <v>23</v>
      </c>
    </row>
    <row r="20" spans="1:7" ht="18.75" customHeight="1">
      <c r="A20" s="155"/>
      <c r="B20" s="148" t="s">
        <v>268</v>
      </c>
      <c r="C20" s="175">
        <v>1</v>
      </c>
      <c r="D20" s="175">
        <v>200</v>
      </c>
      <c r="E20" s="175">
        <v>240</v>
      </c>
      <c r="F20" s="175">
        <v>200</v>
      </c>
      <c r="G20" s="176"/>
    </row>
    <row r="21" spans="1:7" ht="18.75" customHeight="1">
      <c r="A21" s="155"/>
      <c r="B21" s="148" t="s">
        <v>269</v>
      </c>
      <c r="C21" s="175"/>
      <c r="D21" s="175">
        <v>200</v>
      </c>
      <c r="E21" s="175"/>
      <c r="F21" s="175">
        <v>200</v>
      </c>
      <c r="G21" s="176"/>
    </row>
    <row r="22" spans="1:7" ht="18.75" customHeight="1">
      <c r="A22" s="155"/>
      <c r="B22" s="148" t="s">
        <v>270</v>
      </c>
      <c r="C22" s="175">
        <v>1</v>
      </c>
      <c r="D22" s="175">
        <v>200</v>
      </c>
      <c r="E22" s="175">
        <v>240</v>
      </c>
      <c r="F22" s="175">
        <v>200</v>
      </c>
      <c r="G22" s="176"/>
    </row>
    <row r="23" spans="1:7" ht="18.75" customHeight="1">
      <c r="A23" s="155"/>
      <c r="B23" s="148" t="s">
        <v>271</v>
      </c>
      <c r="C23" s="175"/>
      <c r="D23" s="175">
        <v>500</v>
      </c>
      <c r="E23" s="175"/>
      <c r="F23" s="175">
        <v>350</v>
      </c>
      <c r="G23" s="176"/>
    </row>
    <row r="24" spans="1:7" ht="18.75" customHeight="1">
      <c r="A24" s="155"/>
      <c r="B24" s="148" t="s">
        <v>272</v>
      </c>
      <c r="C24" s="174">
        <v>2</v>
      </c>
      <c r="D24" s="174">
        <v>200</v>
      </c>
      <c r="E24" s="174">
        <v>491</v>
      </c>
      <c r="F24" s="174">
        <v>200</v>
      </c>
      <c r="G24" s="176">
        <v>20</v>
      </c>
    </row>
    <row r="25" spans="1:7" ht="18.75" customHeight="1">
      <c r="A25" s="158"/>
      <c r="B25" s="148" t="s">
        <v>274</v>
      </c>
      <c r="C25" s="174"/>
      <c r="D25" s="174">
        <v>50</v>
      </c>
      <c r="E25" s="174"/>
      <c r="F25" s="174">
        <v>30</v>
      </c>
      <c r="G25" s="176"/>
    </row>
    <row r="26" spans="1:7" ht="18.75" customHeight="1">
      <c r="A26" s="159" t="s">
        <v>137</v>
      </c>
      <c r="B26" s="148" t="s">
        <v>138</v>
      </c>
      <c r="C26" s="178">
        <f aca="true" t="shared" si="0" ref="C26:G26">C7+C9+C10+C11</f>
        <v>3</v>
      </c>
      <c r="D26" s="178">
        <f t="shared" si="0"/>
        <v>1200</v>
      </c>
      <c r="E26" s="178">
        <f t="shared" si="0"/>
        <v>469</v>
      </c>
      <c r="F26" s="178">
        <f t="shared" si="0"/>
        <v>1200</v>
      </c>
      <c r="G26" s="179">
        <f t="shared" si="0"/>
        <v>21</v>
      </c>
    </row>
    <row r="27" spans="1:7" ht="18.75" customHeight="1">
      <c r="A27" s="140"/>
      <c r="B27" s="141" t="s">
        <v>139</v>
      </c>
      <c r="C27" s="178">
        <f aca="true" t="shared" si="1" ref="C27:G27">C12+C13+C19+C20+C21+C22+C23+C29+C30+C31+C32+C33+C34+C35</f>
        <v>7</v>
      </c>
      <c r="D27" s="178">
        <f t="shared" si="1"/>
        <v>4200</v>
      </c>
      <c r="E27" s="178">
        <f t="shared" si="1"/>
        <v>4882</v>
      </c>
      <c r="F27" s="178">
        <f t="shared" si="1"/>
        <v>2400</v>
      </c>
      <c r="G27" s="179">
        <f t="shared" si="1"/>
        <v>109.28</v>
      </c>
    </row>
    <row r="28" spans="1:7" ht="18.75" customHeight="1">
      <c r="A28" s="161" t="s">
        <v>140</v>
      </c>
      <c r="B28" s="148" t="s">
        <v>276</v>
      </c>
      <c r="C28" s="178"/>
      <c r="D28" s="178">
        <v>50</v>
      </c>
      <c r="E28" s="178">
        <v>79</v>
      </c>
      <c r="F28" s="178">
        <v>30</v>
      </c>
      <c r="G28" s="179">
        <v>40</v>
      </c>
    </row>
    <row r="29" spans="1:7" ht="18.75" customHeight="1">
      <c r="A29" s="161"/>
      <c r="B29" s="148" t="s">
        <v>277</v>
      </c>
      <c r="C29" s="178">
        <v>1</v>
      </c>
      <c r="D29" s="178">
        <v>50</v>
      </c>
      <c r="E29" s="178">
        <v>3000</v>
      </c>
      <c r="F29" s="178">
        <v>150</v>
      </c>
      <c r="G29" s="179"/>
    </row>
    <row r="30" spans="1:7" ht="18.75" customHeight="1">
      <c r="A30" s="161"/>
      <c r="B30" s="148" t="s">
        <v>278</v>
      </c>
      <c r="C30" s="178"/>
      <c r="D30" s="178">
        <v>50</v>
      </c>
      <c r="E30" s="178"/>
      <c r="F30" s="178">
        <v>30</v>
      </c>
      <c r="G30" s="179">
        <v>1.28</v>
      </c>
    </row>
    <row r="31" spans="1:7" ht="18.75" customHeight="1">
      <c r="A31" s="161"/>
      <c r="B31" s="148" t="s">
        <v>279</v>
      </c>
      <c r="C31" s="178"/>
      <c r="D31" s="178">
        <v>50</v>
      </c>
      <c r="E31" s="178"/>
      <c r="F31" s="178">
        <v>30</v>
      </c>
      <c r="G31" s="179">
        <v>32</v>
      </c>
    </row>
    <row r="32" spans="1:7" ht="18.75" customHeight="1">
      <c r="A32" s="161"/>
      <c r="B32" s="148" t="s">
        <v>280</v>
      </c>
      <c r="C32" s="175"/>
      <c r="D32" s="175">
        <v>50</v>
      </c>
      <c r="E32" s="175">
        <v>0</v>
      </c>
      <c r="F32" s="175">
        <v>30</v>
      </c>
      <c r="G32" s="176"/>
    </row>
    <row r="33" spans="1:7" ht="18.75" customHeight="1">
      <c r="A33" s="161"/>
      <c r="B33" s="148" t="s">
        <v>281</v>
      </c>
      <c r="C33" s="175">
        <v>1</v>
      </c>
      <c r="D33" s="175">
        <v>50</v>
      </c>
      <c r="E33" s="175">
        <v>120</v>
      </c>
      <c r="F33" s="175">
        <v>30</v>
      </c>
      <c r="G33" s="176"/>
    </row>
    <row r="34" spans="1:7" ht="18.75" customHeight="1">
      <c r="A34" s="161"/>
      <c r="B34" s="148" t="s">
        <v>282</v>
      </c>
      <c r="C34" s="178"/>
      <c r="D34" s="178">
        <v>50</v>
      </c>
      <c r="E34" s="178"/>
      <c r="F34" s="178">
        <v>30</v>
      </c>
      <c r="G34" s="179"/>
    </row>
    <row r="35" spans="1:7" ht="18.75" customHeight="1">
      <c r="A35" s="180" t="s">
        <v>148</v>
      </c>
      <c r="B35" s="148" t="s">
        <v>149</v>
      </c>
      <c r="C35" s="174"/>
      <c r="D35" s="174">
        <v>2000</v>
      </c>
      <c r="E35" s="174"/>
      <c r="F35" s="174">
        <v>350</v>
      </c>
      <c r="G35" s="181"/>
    </row>
    <row r="36" spans="1:7" ht="18.75" customHeight="1">
      <c r="A36" s="180"/>
      <c r="B36" s="171" t="s">
        <v>291</v>
      </c>
      <c r="C36" s="178"/>
      <c r="D36" s="178">
        <v>0</v>
      </c>
      <c r="E36" s="178"/>
      <c r="F36" s="178">
        <v>0</v>
      </c>
      <c r="G36" s="182">
        <v>0</v>
      </c>
    </row>
    <row r="37" spans="1:7" ht="18.75" customHeight="1">
      <c r="A37" s="180"/>
      <c r="B37" s="183" t="s">
        <v>292</v>
      </c>
      <c r="C37" s="171"/>
      <c r="D37" s="171">
        <v>0</v>
      </c>
      <c r="E37" s="171"/>
      <c r="F37" s="171">
        <v>0</v>
      </c>
      <c r="G37" s="184"/>
    </row>
  </sheetData>
  <sheetProtection/>
  <mergeCells count="11">
    <mergeCell ref="A1:G1"/>
    <mergeCell ref="A2:G2"/>
    <mergeCell ref="C4:E4"/>
    <mergeCell ref="F4:G4"/>
    <mergeCell ref="A6:B6"/>
    <mergeCell ref="A7:A17"/>
    <mergeCell ref="A18:A25"/>
    <mergeCell ref="A26:A27"/>
    <mergeCell ref="A28:A34"/>
    <mergeCell ref="A35:A37"/>
    <mergeCell ref="A4:B5"/>
  </mergeCells>
  <printOptions/>
  <pageMargins left="0.71" right="0.47" top="0.81" bottom="0.42" header="0" footer="0.5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11" sqref="G11"/>
    </sheetView>
  </sheetViews>
  <sheetFormatPr defaultColWidth="9.00390625" defaultRowHeight="14.25"/>
  <cols>
    <col min="1" max="1" width="9.00390625" style="128" customWidth="1"/>
    <col min="2" max="2" width="23.50390625" style="128" customWidth="1"/>
    <col min="3" max="3" width="14.875" style="128" customWidth="1"/>
    <col min="4" max="4" width="17.875" style="128" customWidth="1"/>
    <col min="5" max="5" width="14.375" style="128" customWidth="1"/>
    <col min="6" max="6" width="9.00390625" style="128" customWidth="1"/>
    <col min="7" max="7" width="12.625" style="128" bestFit="1" customWidth="1"/>
    <col min="8" max="16384" width="9.00390625" style="128" customWidth="1"/>
  </cols>
  <sheetData>
    <row r="1" spans="1:5" ht="24" customHeight="1">
      <c r="A1" s="129" t="s">
        <v>293</v>
      </c>
      <c r="B1" s="129"/>
      <c r="C1" s="129"/>
      <c r="D1" s="129"/>
      <c r="E1" s="129"/>
    </row>
    <row r="2" spans="2:6" ht="18.75">
      <c r="B2" s="103" t="s">
        <v>294</v>
      </c>
      <c r="C2" s="130"/>
      <c r="D2" s="130"/>
      <c r="E2" s="130"/>
      <c r="F2" s="131"/>
    </row>
    <row r="3" spans="1:6" ht="16.5" customHeight="1">
      <c r="A3" s="132" t="s">
        <v>295</v>
      </c>
      <c r="B3" s="32"/>
      <c r="C3" s="32" t="s">
        <v>296</v>
      </c>
      <c r="D3" s="133" t="s">
        <v>4</v>
      </c>
      <c r="E3" s="134" t="s">
        <v>297</v>
      </c>
      <c r="F3" s="135"/>
    </row>
    <row r="4" spans="1:6" ht="20.25" customHeight="1">
      <c r="A4" s="136" t="s">
        <v>298</v>
      </c>
      <c r="B4" s="33"/>
      <c r="C4" s="137">
        <v>76232.93723913487</v>
      </c>
      <c r="D4" s="138">
        <v>606915.935439135</v>
      </c>
      <c r="E4" s="139">
        <v>14.125345543068812</v>
      </c>
      <c r="F4" s="135"/>
    </row>
    <row r="5" spans="1:6" ht="20.25" customHeight="1">
      <c r="A5" s="140" t="s">
        <v>299</v>
      </c>
      <c r="B5" s="141"/>
      <c r="C5" s="142">
        <v>72381.2228</v>
      </c>
      <c r="D5" s="143">
        <v>574171.329</v>
      </c>
      <c r="E5" s="139">
        <v>13.715533676052093</v>
      </c>
      <c r="F5" s="135"/>
    </row>
    <row r="6" spans="1:6" ht="20.25" customHeight="1">
      <c r="A6" s="140" t="s">
        <v>34</v>
      </c>
      <c r="B6" s="141"/>
      <c r="C6" s="137">
        <v>3851.714439134871</v>
      </c>
      <c r="D6" s="138">
        <v>32744.60643913487</v>
      </c>
      <c r="E6" s="139">
        <v>21.82370654477137</v>
      </c>
      <c r="F6" s="135"/>
    </row>
    <row r="7" spans="1:6" ht="20.25" customHeight="1">
      <c r="A7" s="144" t="s">
        <v>300</v>
      </c>
      <c r="B7" s="145"/>
      <c r="C7" s="146">
        <v>47793.58438234611</v>
      </c>
      <c r="D7" s="138">
        <v>386518.88638234616</v>
      </c>
      <c r="E7" s="139">
        <v>16.570674590165012</v>
      </c>
      <c r="F7" s="135"/>
    </row>
    <row r="8" spans="1:6" ht="20.25" customHeight="1">
      <c r="A8" s="147" t="s">
        <v>116</v>
      </c>
      <c r="B8" s="148" t="s">
        <v>255</v>
      </c>
      <c r="C8" s="149">
        <v>4247.599</v>
      </c>
      <c r="D8" s="149">
        <v>31160.774400000002</v>
      </c>
      <c r="E8" s="139">
        <v>11.846543120322133</v>
      </c>
      <c r="F8" s="135"/>
    </row>
    <row r="9" spans="1:6" ht="20.25" customHeight="1">
      <c r="A9" s="147"/>
      <c r="B9" s="148" t="s">
        <v>256</v>
      </c>
      <c r="C9" s="149">
        <v>3367.2902</v>
      </c>
      <c r="D9" s="149">
        <v>23783.236</v>
      </c>
      <c r="E9" s="139">
        <v>19.443556747234954</v>
      </c>
      <c r="F9" s="135"/>
    </row>
    <row r="10" spans="1:6" ht="20.25" customHeight="1">
      <c r="A10" s="147"/>
      <c r="B10" s="148" t="s">
        <v>257</v>
      </c>
      <c r="C10" s="149">
        <v>4395.4164</v>
      </c>
      <c r="D10" s="149">
        <v>33156.8459</v>
      </c>
      <c r="E10" s="139">
        <v>12.006178343155321</v>
      </c>
      <c r="F10" s="135"/>
    </row>
    <row r="11" spans="1:6" ht="20.25" customHeight="1">
      <c r="A11" s="147"/>
      <c r="B11" s="148" t="s">
        <v>258</v>
      </c>
      <c r="C11" s="150">
        <v>3410.8084</v>
      </c>
      <c r="D11" s="150">
        <v>28046.462</v>
      </c>
      <c r="E11" s="139">
        <v>12.074341651112377</v>
      </c>
      <c r="F11" s="135"/>
    </row>
    <row r="12" spans="1:6" ht="20.25" customHeight="1">
      <c r="A12" s="147"/>
      <c r="B12" s="148" t="s">
        <v>259</v>
      </c>
      <c r="C12" s="150">
        <v>2930.6424</v>
      </c>
      <c r="D12" s="150">
        <v>22704.258299999998</v>
      </c>
      <c r="E12" s="139">
        <v>15.941467015755576</v>
      </c>
      <c r="F12" s="135"/>
    </row>
    <row r="13" spans="1:6" ht="20.25" customHeight="1">
      <c r="A13" s="147"/>
      <c r="B13" s="148" t="s">
        <v>260</v>
      </c>
      <c r="C13" s="138">
        <v>2031.5409</v>
      </c>
      <c r="D13" s="138">
        <v>14899.9292</v>
      </c>
      <c r="E13" s="139">
        <v>7.6259875435546105</v>
      </c>
      <c r="F13" s="135"/>
    </row>
    <row r="14" spans="1:6" ht="20.25" customHeight="1">
      <c r="A14" s="147"/>
      <c r="B14" s="148" t="s">
        <v>261</v>
      </c>
      <c r="C14" s="151">
        <v>3343.9376</v>
      </c>
      <c r="D14" s="151">
        <v>25419.8898</v>
      </c>
      <c r="E14" s="139">
        <v>17.09499652384815</v>
      </c>
      <c r="F14" s="135"/>
    </row>
    <row r="15" spans="1:6" ht="20.25" customHeight="1">
      <c r="A15" s="147"/>
      <c r="B15" s="148" t="s">
        <v>262</v>
      </c>
      <c r="C15" s="151">
        <v>5998.0809</v>
      </c>
      <c r="D15" s="151">
        <v>48088.02159999999</v>
      </c>
      <c r="E15" s="139">
        <v>21.120275298544723</v>
      </c>
      <c r="F15" s="135"/>
    </row>
    <row r="16" spans="1:6" ht="20.25" customHeight="1">
      <c r="A16" s="147"/>
      <c r="B16" s="148" t="s">
        <v>263</v>
      </c>
      <c r="C16" s="138">
        <v>9106.633560616101</v>
      </c>
      <c r="D16" s="138">
        <v>77741.9806606161</v>
      </c>
      <c r="E16" s="139">
        <v>15.699906421251525</v>
      </c>
      <c r="F16" s="135"/>
    </row>
    <row r="17" spans="1:6" ht="20.25" customHeight="1">
      <c r="A17" s="147"/>
      <c r="B17" s="148" t="s">
        <v>264</v>
      </c>
      <c r="C17" s="152">
        <v>14538.7323</v>
      </c>
      <c r="D17" s="152">
        <v>108385.0668</v>
      </c>
      <c r="E17" s="139">
        <v>10.823007166443022</v>
      </c>
      <c r="F17" s="135"/>
    </row>
    <row r="18" spans="1:6" ht="20.25" customHeight="1">
      <c r="A18" s="147"/>
      <c r="B18" s="148" t="s">
        <v>265</v>
      </c>
      <c r="C18" s="152">
        <v>8081.6185</v>
      </c>
      <c r="D18" s="152">
        <v>61095.1621</v>
      </c>
      <c r="E18" s="139">
        <v>15.869161576442048</v>
      </c>
      <c r="F18" s="135"/>
    </row>
    <row r="19" spans="1:6" ht="20.25" customHeight="1">
      <c r="A19" s="153" t="s">
        <v>128</v>
      </c>
      <c r="B19" s="148" t="s">
        <v>266</v>
      </c>
      <c r="C19" s="154">
        <v>997.774</v>
      </c>
      <c r="D19" s="154">
        <v>7940.327300000001</v>
      </c>
      <c r="E19" s="139">
        <v>9.622601094896883</v>
      </c>
      <c r="F19" s="135"/>
    </row>
    <row r="20" spans="1:6" ht="20.25" customHeight="1">
      <c r="A20" s="155"/>
      <c r="B20" s="148" t="s">
        <v>267</v>
      </c>
      <c r="C20" s="156">
        <v>1247.5688</v>
      </c>
      <c r="D20" s="156">
        <v>9580.870900000002</v>
      </c>
      <c r="E20" s="139">
        <v>7.576340763862286</v>
      </c>
      <c r="F20" s="135"/>
    </row>
    <row r="21" spans="1:6" ht="20.25" customHeight="1">
      <c r="A21" s="155"/>
      <c r="B21" s="148" t="s">
        <v>268</v>
      </c>
      <c r="C21" s="138">
        <v>1420.3176</v>
      </c>
      <c r="D21" s="138">
        <v>10282.256800000001</v>
      </c>
      <c r="E21" s="139">
        <v>-3.1738894846541457</v>
      </c>
      <c r="F21" s="135"/>
    </row>
    <row r="22" spans="1:6" ht="20.25" customHeight="1">
      <c r="A22" s="155"/>
      <c r="B22" s="148" t="s">
        <v>269</v>
      </c>
      <c r="C22" s="157">
        <v>1119.099</v>
      </c>
      <c r="D22" s="157">
        <v>8619.4388</v>
      </c>
      <c r="E22" s="139">
        <v>5.041203144719167</v>
      </c>
      <c r="F22" s="135"/>
    </row>
    <row r="23" spans="1:6" ht="20.25" customHeight="1">
      <c r="A23" s="155"/>
      <c r="B23" s="148" t="s">
        <v>270</v>
      </c>
      <c r="C23" s="157">
        <v>891.6719</v>
      </c>
      <c r="D23" s="157">
        <v>6639.7826</v>
      </c>
      <c r="E23" s="139">
        <v>11.494609151498409</v>
      </c>
      <c r="F23" s="135"/>
    </row>
    <row r="24" spans="1:6" ht="20.25" customHeight="1">
      <c r="A24" s="155"/>
      <c r="B24" s="148" t="s">
        <v>271</v>
      </c>
      <c r="C24" s="157">
        <v>1784.3189</v>
      </c>
      <c r="D24" s="157">
        <v>14825.419499999998</v>
      </c>
      <c r="E24" s="139">
        <v>9.448245773658375</v>
      </c>
      <c r="F24" s="135"/>
    </row>
    <row r="25" spans="1:6" ht="20.25" customHeight="1">
      <c r="A25" s="155"/>
      <c r="B25" s="148" t="s">
        <v>272</v>
      </c>
      <c r="C25" s="138">
        <v>2755.44037851877</v>
      </c>
      <c r="D25" s="138">
        <v>19676.18277851877</v>
      </c>
      <c r="E25" s="139">
        <v>36.511303462175896</v>
      </c>
      <c r="F25" s="135"/>
    </row>
    <row r="26" spans="1:6" ht="20.25" customHeight="1">
      <c r="A26" s="158"/>
      <c r="B26" s="148" t="s">
        <v>274</v>
      </c>
      <c r="C26" s="138">
        <v>1193.8466</v>
      </c>
      <c r="D26" s="138">
        <v>10298.323</v>
      </c>
      <c r="E26" s="139">
        <v>21.854501556116464</v>
      </c>
      <c r="F26" s="135"/>
    </row>
    <row r="27" spans="1:6" ht="20.25" customHeight="1">
      <c r="A27" s="159" t="s">
        <v>137</v>
      </c>
      <c r="B27" s="148" t="s">
        <v>138</v>
      </c>
      <c r="C27" s="138">
        <f>(C8+C10+C11+C12)*0.85</f>
        <v>12736.79627</v>
      </c>
      <c r="D27" s="138">
        <f>(D8+D10+D11+D12)*0.85</f>
        <v>97808.08951</v>
      </c>
      <c r="E27" s="160"/>
      <c r="F27" s="135"/>
    </row>
    <row r="28" spans="1:6" ht="20.25" customHeight="1">
      <c r="A28" s="159"/>
      <c r="B28" s="148" t="s">
        <v>139</v>
      </c>
      <c r="C28" s="138">
        <f>(C13+C14+C20+C21+C22+C23+C24+C31+C30+C32+C34+C33+C35)*0.9</f>
        <v>11896.741620000003</v>
      </c>
      <c r="D28" s="138">
        <f>(D13+D14+D20+D21+D22+D23+D24+D31+D30+D32+D34+D33+D35)*0.9</f>
        <v>91565.01054000002</v>
      </c>
      <c r="E28" s="160"/>
      <c r="F28" s="135"/>
    </row>
    <row r="29" spans="1:6" ht="20.25" customHeight="1">
      <c r="A29" s="161" t="s">
        <v>140</v>
      </c>
      <c r="B29" s="148" t="s">
        <v>276</v>
      </c>
      <c r="C29" s="162">
        <v>177.7684</v>
      </c>
      <c r="D29" s="162">
        <v>1665.0075</v>
      </c>
      <c r="E29" s="163">
        <v>14.072753013254161</v>
      </c>
      <c r="F29" s="135"/>
    </row>
    <row r="30" spans="1:6" ht="20.25" customHeight="1">
      <c r="A30" s="161"/>
      <c r="B30" s="148" t="s">
        <v>277</v>
      </c>
      <c r="C30" s="164">
        <v>120.5385</v>
      </c>
      <c r="D30" s="164">
        <v>1119.0765000000001</v>
      </c>
      <c r="E30" s="163">
        <v>7.919776822885368</v>
      </c>
      <c r="F30" s="135"/>
    </row>
    <row r="31" spans="1:6" ht="20.25" customHeight="1">
      <c r="A31" s="161"/>
      <c r="B31" s="148" t="s">
        <v>278</v>
      </c>
      <c r="C31" s="164">
        <v>106.3479</v>
      </c>
      <c r="D31" s="164">
        <v>1029.1156</v>
      </c>
      <c r="E31" s="163">
        <v>6.263032280301345</v>
      </c>
      <c r="F31" s="135"/>
    </row>
    <row r="32" spans="1:6" ht="20.25" customHeight="1">
      <c r="A32" s="161"/>
      <c r="B32" s="148" t="s">
        <v>279</v>
      </c>
      <c r="C32" s="165">
        <v>247.6761</v>
      </c>
      <c r="D32" s="165">
        <v>1924.5546</v>
      </c>
      <c r="E32" s="163">
        <v>0.07710580540986549</v>
      </c>
      <c r="F32" s="135"/>
    </row>
    <row r="33" spans="1:6" ht="20.25" customHeight="1">
      <c r="A33" s="161"/>
      <c r="B33" s="148" t="s">
        <v>280</v>
      </c>
      <c r="C33" s="166">
        <v>351.7407</v>
      </c>
      <c r="D33" s="166">
        <v>2749.9243</v>
      </c>
      <c r="E33" s="163">
        <v>6.210376645495069</v>
      </c>
      <c r="F33" s="135"/>
    </row>
    <row r="34" spans="1:6" ht="20.25" customHeight="1">
      <c r="A34" s="161"/>
      <c r="B34" s="148" t="s">
        <v>281</v>
      </c>
      <c r="C34" s="165">
        <v>72.4805</v>
      </c>
      <c r="D34" s="165">
        <v>746.4134</v>
      </c>
      <c r="E34" s="163">
        <v>16.20083640059739</v>
      </c>
      <c r="F34" s="135"/>
    </row>
    <row r="35" spans="1:6" ht="20.25" customHeight="1">
      <c r="A35" s="161"/>
      <c r="B35" s="148" t="s">
        <v>282</v>
      </c>
      <c r="C35" s="166">
        <v>481.3634</v>
      </c>
      <c r="D35" s="166">
        <v>3902.2286000000004</v>
      </c>
      <c r="E35" s="163">
        <v>8.988070415575237</v>
      </c>
      <c r="F35" s="135"/>
    </row>
    <row r="36" spans="1:5" ht="21" customHeight="1">
      <c r="A36" s="167"/>
      <c r="B36" s="167"/>
      <c r="C36" s="167"/>
      <c r="D36" s="167"/>
      <c r="E36" s="167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HP</cp:lastModifiedBy>
  <cp:lastPrinted>2017-05-19T01:43:20Z</cp:lastPrinted>
  <dcterms:created xsi:type="dcterms:W3CDTF">1998-10-10T01:57:08Z</dcterms:created>
  <dcterms:modified xsi:type="dcterms:W3CDTF">2018-10-25T08:02:31Z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  <property fmtid="{D5CDD505-2E9C-101B-9397-08002B2CF9AE}" pid="4" name="KSOReadingLayo">
    <vt:bool>true</vt:bool>
  </property>
</Properties>
</file>