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4" activeTab="17"/>
  </bookViews>
  <sheets>
    <sheet name="主要指标" sheetId="1" r:id="rId1"/>
    <sheet name="镇固投" sheetId="2" r:id="rId2"/>
    <sheet name="投资结构" sheetId="3" r:id="rId3"/>
    <sheet name="334重点" sheetId="4" r:id="rId4"/>
    <sheet name="219在建" sheetId="5" r:id="rId5"/>
    <sheet name="镇工业" sheetId="6" r:id="rId6"/>
    <sheet name="镇商业" sheetId="7" r:id="rId7"/>
    <sheet name="镇财收一" sheetId="8" r:id="rId8"/>
    <sheet name="镇国地税二" sheetId="9" r:id="rId9"/>
    <sheet name="镇招商" sheetId="10" r:id="rId10"/>
    <sheet name="镇供电" sheetId="11" r:id="rId11"/>
    <sheet name="县GDP" sheetId="12" r:id="rId12"/>
    <sheet name="县固定资产" sheetId="13" r:id="rId13"/>
    <sheet name="县工业" sheetId="14" r:id="rId14"/>
    <sheet name="县社消" sheetId="15" r:id="rId15"/>
    <sheet name="县财政收支" sheetId="16" r:id="rId16"/>
    <sheet name="县供电" sheetId="17" r:id="rId17"/>
    <sheet name="计生" sheetId="18" r:id="rId18"/>
    <sheet name="0d6HYCp0" sheetId="19" state="hidden" r:id="rId19"/>
  </sheets>
  <externalReferences>
    <externalReference r:id="rId22"/>
    <externalReference r:id="rId23"/>
    <externalReference r:id="rId24"/>
  </externalReferences>
  <definedNames>
    <definedName name="aa">'[1]XL4Poppy'!$C$39</definedName>
    <definedName name="Bust" localSheetId="18">'0d6HYCp0'!$C$31</definedName>
    <definedName name="Continue" localSheetId="18">'0d6HYCp0'!$C$9</definedName>
    <definedName name="Document_array" localSheetId="18">{"Book1","信息月报2016.4.xls"}</definedName>
    <definedName name="Documents_array" localSheetId="18">'0d6HYCp0'!$B$1:$B$16</definedName>
    <definedName name="Hello">'0d6HYCp0'!$A$15</definedName>
    <definedName name="list">#REF!,#REF!,#REF!</definedName>
    <definedName name="MakeIt">'0d6HYCp0'!$A$26</definedName>
    <definedName name="Morning">'0d6HYCp0'!$C$39</definedName>
    <definedName name="OLE_LINK42" localSheetId="13">'县工业'!$B$5</definedName>
    <definedName name="OLE_LINK437" localSheetId="13">'县工业'!$B$7</definedName>
    <definedName name="OLE_LINK563" localSheetId="13">'县工业'!$D$15</definedName>
    <definedName name="OLE_LINK632" localSheetId="13">'县工业'!$D$18</definedName>
    <definedName name="OLE_LINK674" localSheetId="13">'县工业'!$D$6</definedName>
    <definedName name="OLE_LINK675" localSheetId="13">'县工业'!$D$7</definedName>
    <definedName name="OLE_LINK676" localSheetId="13">'县工业'!$D$14</definedName>
    <definedName name="Poppy">'0d6HYCp0'!$C$27</definedName>
    <definedName name="Print_Area_MI">#REF!</definedName>
    <definedName name="전">#REF!</definedName>
    <definedName name="주택사업본부">#REF!</definedName>
    <definedName name="철구사업본부">#REF!</definedName>
    <definedName name="Hello" localSheetId="14">'[2]0d6HYCp0'!$A$15</definedName>
    <definedName name="list" localSheetId="14">#REF!,#REF!,#REF!</definedName>
    <definedName name="MakeIt" localSheetId="14">'[2]0d6HYCp0'!$A$26</definedName>
    <definedName name="Morning" localSheetId="14">'[2]0d6HYCp0'!$C$39</definedName>
    <definedName name="Poppy" localSheetId="14">'[2]0d6HYCp0'!$C$27</definedName>
    <definedName name="Print_Area_MI" localSheetId="14">#REF!</definedName>
    <definedName name="전" localSheetId="14">#REF!</definedName>
    <definedName name="주택사업본부" localSheetId="14">#REF!</definedName>
    <definedName name="철구사업본부" localSheetId="14">#REF!</definedName>
    <definedName name="Hello" localSheetId="17">'[3]0d6HYCp0'!$A$15</definedName>
    <definedName name="list" localSheetId="17">#REF!,#REF!,#REF!</definedName>
    <definedName name="MakeIt" localSheetId="17">'[3]0d6HYCp0'!$A$26</definedName>
    <definedName name="Morning" localSheetId="17">'[3]0d6HYCp0'!$C$39</definedName>
    <definedName name="Poppy" localSheetId="17">'[3]0d6HYCp0'!$C$27</definedName>
    <definedName name="Print_Area_MI" localSheetId="17">#REF!</definedName>
    <definedName name="전" localSheetId="17">#REF!</definedName>
    <definedName name="주택사업본부" localSheetId="17">#REF!</definedName>
    <definedName name="철구사업본부" localSheetId="17">#REF!</definedName>
  </definedNames>
  <calcPr fullCalcOnLoad="1"/>
</workbook>
</file>

<file path=xl/sharedStrings.xml><?xml version="1.0" encoding="utf-8"?>
<sst xmlns="http://schemas.openxmlformats.org/spreadsheetml/2006/main" count="835" uniqueCount="443">
  <si>
    <t>2018年1-3月国民经济主要指标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</si>
  <si>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</si>
  <si>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</si>
  <si>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</si>
  <si>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</si>
  <si>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</si>
  <si>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</si>
  <si>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</si>
  <si>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</si>
  <si>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</si>
  <si>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</si>
  <si>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</si>
  <si>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t>二、农业总产值</t>
  </si>
  <si>
    <t>三、规模以上工业产值</t>
  </si>
  <si>
    <t>四、固定资产投资（不含农户）</t>
  </si>
  <si>
    <t>——</t>
  </si>
  <si>
    <t xml:space="preserve">     （一）334个重点工业投资</t>
  </si>
  <si>
    <t xml:space="preserve">     （二）219个重点建设投资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</si>
  <si>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</si>
  <si>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</si>
  <si>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</si>
  <si>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</si>
  <si>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</si>
  <si>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</si>
  <si>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</si>
  <si>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>．固定资产投资本月泉州市局未反馈绝对数。</t>
    </r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</si>
  <si>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</si>
  <si>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</si>
  <si>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</si>
  <si>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</si>
  <si>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</si>
  <si>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</si>
  <si>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</si>
  <si>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</si>
  <si>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</si>
  <si>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-70个</t>
  </si>
  <si>
    <r>
      <t xml:space="preserve">             #</t>
    </r>
    <r>
      <rPr>
        <sz val="14"/>
        <rFont val="宋体"/>
        <family val="0"/>
      </rPr>
      <t>：三资工业</t>
    </r>
  </si>
  <si>
    <t>0个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</si>
  <si>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</si>
  <si>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</si>
  <si>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</si>
  <si>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</si>
  <si>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</si>
  <si>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</si>
  <si>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</si>
  <si>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</si>
  <si>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</si>
  <si>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</si>
  <si>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</si>
  <si>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</si>
  <si>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</si>
  <si>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</si>
  <si>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</si>
  <si>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</si>
  <si>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</si>
  <si>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</si>
  <si>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</si>
  <si>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r>
      <t xml:space="preserve">  </t>
    </r>
    <r>
      <rPr>
        <sz val="14"/>
        <rFont val="宋体"/>
        <family val="0"/>
      </rPr>
      <t>3</t>
    </r>
    <r>
      <rPr>
        <sz val="14"/>
        <rFont val="宋体"/>
        <family val="0"/>
      </rPr>
      <t>.机械装备业</t>
    </r>
  </si>
  <si>
    <r>
      <t xml:space="preserve">  </t>
    </r>
    <r>
      <rPr>
        <sz val="14"/>
        <rFont val="宋体"/>
        <family val="0"/>
      </rPr>
      <t xml:space="preserve">  #：</t>
    </r>
    <r>
      <rPr>
        <sz val="14"/>
        <rFont val="宋体"/>
        <family val="0"/>
      </rPr>
      <t>光电信息</t>
    </r>
  </si>
  <si>
    <r>
      <t xml:space="preserve">  </t>
    </r>
    <r>
      <rPr>
        <sz val="14"/>
        <rFont val="宋体"/>
        <family val="0"/>
      </rPr>
      <t>4</t>
    </r>
    <r>
      <rPr>
        <sz val="14"/>
        <rFont val="宋体"/>
        <family val="0"/>
      </rPr>
      <t>.纺织鞋服业</t>
    </r>
  </si>
  <si>
    <r>
      <t xml:space="preserve">  </t>
    </r>
    <r>
      <rPr>
        <sz val="14"/>
        <rFont val="宋体"/>
        <family val="0"/>
      </rPr>
      <t>5</t>
    </r>
    <r>
      <rPr>
        <sz val="14"/>
        <rFont val="宋体"/>
        <family val="0"/>
      </rPr>
      <t>.塑料化工业</t>
    </r>
  </si>
  <si>
    <r>
      <t xml:space="preserve">  </t>
    </r>
    <r>
      <rPr>
        <sz val="14"/>
        <rFont val="宋体"/>
        <family val="0"/>
      </rPr>
      <t>6</t>
    </r>
    <r>
      <rPr>
        <sz val="14"/>
        <rFont val="宋体"/>
        <family val="0"/>
      </rPr>
      <t>.日用轻工业</t>
    </r>
  </si>
  <si>
    <r>
      <t xml:space="preserve">  </t>
    </r>
    <r>
      <rPr>
        <sz val="14"/>
        <rFont val="宋体"/>
        <family val="0"/>
      </rPr>
      <t xml:space="preserve">  #：纸品制造</t>
    </r>
  </si>
  <si>
    <r>
      <t xml:space="preserve">  </t>
    </r>
    <r>
      <rPr>
        <sz val="14"/>
        <rFont val="宋体"/>
        <family val="0"/>
      </rPr>
      <t xml:space="preserve">     粮油食品</t>
    </r>
  </si>
  <si>
    <r>
      <t xml:space="preserve">  </t>
    </r>
    <r>
      <rPr>
        <sz val="14"/>
        <rFont val="宋体"/>
        <family val="0"/>
      </rPr>
      <t>7</t>
    </r>
    <r>
      <rPr>
        <sz val="14"/>
        <rFont val="宋体"/>
        <family val="0"/>
      </rPr>
      <t>.其他</t>
    </r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</si>
  <si>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</si>
  <si>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</si>
  <si>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</si>
  <si>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</si>
  <si>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</si>
  <si>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</si>
  <si>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</si>
  <si>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</si>
  <si>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</si>
  <si>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</si>
  <si>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</si>
  <si>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</si>
  <si>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</si>
  <si>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</si>
  <si>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</si>
  <si>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</si>
  <si>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</si>
  <si>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>-4个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</si>
  <si>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</si>
  <si>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</si>
  <si>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</si>
  <si>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</si>
  <si>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</si>
  <si>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</si>
  <si>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</si>
  <si>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</si>
  <si>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</si>
  <si>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</si>
  <si>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</si>
  <si>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 xml:space="preserve">     1、国      税</t>
  </si>
  <si>
    <t xml:space="preserve">     2、地      税</t>
  </si>
  <si>
    <t xml:space="preserve"> </t>
  </si>
  <si>
    <t>3月末余额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</si>
  <si>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</si>
  <si>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</si>
  <si>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</si>
  <si>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</si>
  <si>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</si>
  <si>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</si>
  <si>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</si>
  <si>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#：住户短期中长期贷款</t>
  </si>
  <si>
    <t xml:space="preserve">       非金融企业及机关团体中长期贷款</t>
  </si>
  <si>
    <t>各乡镇（街道）固定资产投资完成情况</t>
  </si>
  <si>
    <t>2018年1-3月</t>
  </si>
  <si>
    <t>单位：个、万元</t>
  </si>
  <si>
    <t>名称</t>
  </si>
  <si>
    <r>
      <t>2018</t>
    </r>
    <r>
      <rPr>
        <b/>
        <sz val="12"/>
        <rFont val="宋体"/>
        <family val="0"/>
      </rPr>
      <t>年项目在库</t>
    </r>
  </si>
  <si>
    <t>去年同期投资额</t>
  </si>
  <si>
    <t>同比%</t>
  </si>
  <si>
    <t>项目数</t>
  </si>
  <si>
    <t>本月新增项目入库数</t>
  </si>
  <si>
    <t>完成
投资额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</si>
  <si>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</si>
  <si>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</si>
  <si>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</si>
  <si>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</si>
  <si>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</si>
  <si>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</si>
  <si>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</si>
  <si>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</si>
  <si>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</si>
  <si>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</si>
  <si>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</si>
  <si>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</si>
  <si>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</si>
  <si>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</si>
  <si>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</si>
  <si>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</si>
  <si>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</si>
  <si>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</si>
  <si>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</si>
  <si>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</si>
  <si>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</si>
  <si>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</si>
  <si>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</si>
  <si>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</si>
  <si>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</si>
  <si>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</si>
  <si>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</si>
  <si>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</si>
  <si>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</si>
  <si>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</si>
  <si>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</si>
  <si>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</si>
  <si>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</si>
  <si>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</si>
  <si>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</si>
  <si>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 xml:space="preserve">说明:1.南安经济开发区、雪峰华侨经济开发区为管辖口径数据，下同。
     2.本表不含房地产开发投资额。
     3.本表数据为原始上报，未经上级核定。   
     4.飞地投资计入引进方。                                             </t>
  </si>
  <si>
    <t>各乡镇（街道）固定资产投资结构表</t>
  </si>
  <si>
    <t>2018年1－3月</t>
  </si>
  <si>
    <t>单位：万元</t>
  </si>
  <si>
    <t>累计投资额</t>
  </si>
  <si>
    <t>其中</t>
  </si>
  <si>
    <t>工业性投资</t>
  </si>
  <si>
    <t>民间投资</t>
  </si>
  <si>
    <t>基础设施</t>
  </si>
  <si>
    <t>第三产业</t>
  </si>
  <si>
    <t>房地产</t>
  </si>
  <si>
    <t xml:space="preserve">说明:1.本表数据为原始上报，未经上级核定。
     2.飞地投资计入引进方。                                   </t>
  </si>
  <si>
    <t>重点工业项目投资完成情况</t>
  </si>
  <si>
    <t xml:space="preserve">                               2018年1-3月</t>
  </si>
  <si>
    <t>责任单位</t>
  </si>
  <si>
    <t>计划项目数</t>
  </si>
  <si>
    <t>年度固定资产投资</t>
  </si>
  <si>
    <t>有投资项目数</t>
  </si>
  <si>
    <t>1-3月完成
投资</t>
  </si>
  <si>
    <t>完成年度投资计划%</t>
  </si>
  <si>
    <t>A  类  乡 镇</t>
  </si>
  <si>
    <t>总项目</t>
  </si>
  <si>
    <t>其中柳城</t>
  </si>
  <si>
    <t>其中榕桥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</si>
  <si>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</si>
  <si>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</si>
  <si>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</si>
  <si>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</si>
  <si>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</si>
  <si>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</si>
  <si>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</si>
  <si>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</si>
  <si>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C 类  乡 镇</t>
  </si>
  <si>
    <t>蓬华（含飞地）</t>
  </si>
  <si>
    <t>向阳（含飞地）</t>
  </si>
  <si>
    <t>洪梅（含飞地）</t>
  </si>
  <si>
    <t>无
分
类</t>
  </si>
  <si>
    <t>扶茂</t>
  </si>
  <si>
    <t>在建重点项目投资完成情况</t>
  </si>
  <si>
    <t xml:space="preserve"> 2018年1-3月</t>
  </si>
  <si>
    <t>项目数
（个）</t>
  </si>
  <si>
    <t>有投资的项目数</t>
  </si>
  <si>
    <t>计划投资</t>
  </si>
  <si>
    <t>1-3月份累计
完成投资</t>
  </si>
  <si>
    <t>占全年投资计划%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</si>
  <si>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</si>
  <si>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</si>
  <si>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</si>
  <si>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</si>
  <si>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</si>
  <si>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</si>
  <si>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</si>
  <si>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</si>
  <si>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</si>
  <si>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</si>
  <si>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</si>
  <si>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</si>
  <si>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</si>
  <si>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.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</si>
  <si>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</si>
  <si>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</si>
  <si>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</si>
  <si>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</si>
  <si>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</si>
  <si>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</si>
  <si>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</si>
  <si>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</si>
  <si>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</si>
  <si>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</si>
  <si>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</si>
  <si>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</si>
  <si>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</si>
  <si>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雪峰经济开发区</t>
  </si>
  <si>
    <t>经济开发区</t>
  </si>
  <si>
    <t>商务局</t>
  </si>
  <si>
    <t>公安局</t>
  </si>
  <si>
    <t>住建局</t>
  </si>
  <si>
    <t>城乡规划局</t>
  </si>
  <si>
    <t>市政局</t>
  </si>
  <si>
    <t>行政服务中心</t>
  </si>
  <si>
    <t>交通局</t>
  </si>
  <si>
    <t>水利局</t>
  </si>
  <si>
    <t>文体新局</t>
  </si>
  <si>
    <t>教育局</t>
  </si>
  <si>
    <t>卫计局</t>
  </si>
  <si>
    <t>检察院</t>
  </si>
  <si>
    <t>法院</t>
  </si>
  <si>
    <t>公路分局</t>
  </si>
  <si>
    <t>电力公司</t>
  </si>
  <si>
    <t>滨海基地办</t>
  </si>
  <si>
    <t>滨江基地办</t>
  </si>
  <si>
    <t>光电基地办</t>
  </si>
  <si>
    <t>观音山基地办</t>
  </si>
  <si>
    <t>旧城改造指挥部</t>
  </si>
  <si>
    <t>泉州芯谷南安园区办</t>
  </si>
  <si>
    <t>榕桥项目办</t>
  </si>
  <si>
    <t>各乡镇（街道）规模以上工业产值完成情况</t>
  </si>
  <si>
    <t>2018年企业数（个）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</si>
  <si>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</si>
  <si>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</si>
  <si>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</si>
  <si>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</si>
  <si>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</si>
  <si>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</si>
  <si>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</si>
  <si>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</si>
  <si>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各乡镇（街道）工商税收完成情况（一）</t>
    </r>
    <r>
      <rPr>
        <sz val="20"/>
        <rFont val="仿宋_GB2312"/>
        <family val="3"/>
      </rPr>
      <t xml:space="preserve">                       </t>
    </r>
    <r>
      <rPr>
        <sz val="12"/>
        <rFont val="仿宋_GB2312"/>
        <family val="3"/>
      </rPr>
      <t xml:space="preserve">    </t>
    </r>
  </si>
  <si>
    <t xml:space="preserve">                        2018年1-3月   </t>
  </si>
  <si>
    <t xml:space="preserve"> 单位：万元</t>
  </si>
  <si>
    <t>去年
全年实绩</t>
  </si>
  <si>
    <t>今年
计划数</t>
  </si>
  <si>
    <t>今年累计
完成税收实绩(考核口径）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</si>
  <si>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</si>
  <si>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</si>
  <si>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</si>
  <si>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</si>
  <si>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</si>
  <si>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</si>
  <si>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</si>
  <si>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</si>
  <si>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</si>
  <si>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</si>
  <si>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</si>
  <si>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</si>
  <si>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</si>
  <si>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</si>
  <si>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</si>
  <si>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</si>
  <si>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</si>
  <si>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</si>
  <si>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</si>
  <si>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</si>
  <si>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</si>
  <si>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</si>
  <si>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</si>
  <si>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</si>
  <si>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</si>
  <si>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</si>
  <si>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</si>
  <si>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</si>
  <si>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</si>
  <si>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</si>
  <si>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</si>
  <si>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</si>
  <si>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</si>
  <si>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 xml:space="preserve">各乡镇（街道）工商税收完成情况（二）  </t>
  </si>
  <si>
    <t xml:space="preserve">        2018年1-3月 </t>
  </si>
  <si>
    <t>国税</t>
  </si>
  <si>
    <t>增长%</t>
  </si>
  <si>
    <t>地税</t>
  </si>
  <si>
    <r>
      <t xml:space="preserve">市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</si>
  <si>
    <t>各乡镇（街道）招商引资情况</t>
  </si>
  <si>
    <t xml:space="preserve">                            2018年 1－3月            单位：个、万美元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</si>
  <si>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</si>
  <si>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</si>
  <si>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</si>
  <si>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</si>
  <si>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</si>
  <si>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</si>
  <si>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</si>
  <si>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</si>
  <si>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t>2018年  1－3 月        单位：万千瓦时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</si>
  <si>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</si>
  <si>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</si>
  <si>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</si>
  <si>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</si>
  <si>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</si>
  <si>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</si>
  <si>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泉州市各县（市、区）GDP完成情况</t>
  </si>
  <si>
    <t xml:space="preserve">                   2018年1-3月            单位：亿元</t>
  </si>
  <si>
    <t>GDP总量</t>
  </si>
  <si>
    <t>增长(％)</t>
  </si>
  <si>
    <t>位次</t>
  </si>
  <si>
    <t>本月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</si>
  <si>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</si>
  <si>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</si>
  <si>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</si>
  <si>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</si>
  <si>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</si>
  <si>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</si>
  <si>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</si>
  <si>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</si>
  <si>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</si>
  <si>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</si>
  <si>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</si>
  <si>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</si>
  <si>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</si>
  <si>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泉州市各县（市、区）固定资产投资完成情况</t>
  </si>
  <si>
    <t>2018年1-3月               单位：亿元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</si>
  <si>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</si>
  <si>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</si>
  <si>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</si>
  <si>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</si>
  <si>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</si>
  <si>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</si>
  <si>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</si>
  <si>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</si>
  <si>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</si>
  <si>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</si>
  <si>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</si>
  <si>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</si>
  <si>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</si>
  <si>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</si>
  <si>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注:1.南安市固定资产投资（不含农户）增幅排名居泉州市各县（市、区）第5位；
   2.全社会工业性投资增幅排名居泉州市各县（市、区）第6位；
   3.本月市局未反馈绝对值。</t>
  </si>
  <si>
    <t>泉州市各县（市、区）规模以上工业增加值和产销</t>
  </si>
  <si>
    <t>单位：亿元</t>
  </si>
  <si>
    <t>累计增加值</t>
  </si>
  <si>
    <r>
      <t>增长（</t>
    </r>
    <r>
      <rPr>
        <sz val="9"/>
        <rFont val="Times New Roman"/>
        <family val="1"/>
      </rPr>
      <t/>
    </r>
    <r>
      <rPr>
        <sz val="9"/>
        <rFont val="Times New Roman"/>
        <family val="1"/>
      </rPr>
      <t>%）</t>
    </r>
  </si>
  <si>
    <t>累计销售产值</t>
  </si>
  <si>
    <t>产销率（％）</t>
  </si>
  <si>
    <t>注：南安市规模以上工业增加值增幅排名居泉州市各县（市、区）第5位（并列）。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</si>
  <si>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</si>
  <si>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</si>
  <si>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</si>
  <si>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</si>
  <si>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r>
      <t>全</t>
    </r>
    <r>
      <rPr>
        <sz val="10.5"/>
        <rFont val="Times New Roman"/>
        <family val="1"/>
      </rPr>
      <t xml:space="preserve">  </t>
    </r>
    <r>
      <rPr>
        <sz val="10.5"/>
        <rFont val="仿宋_GB2312"/>
        <family val="3"/>
      </rPr>
      <t>市</t>
    </r>
  </si>
  <si>
    <t>注：1.南安市社会消费品零售总额增幅排名位居泉州市各县（市、区）第8位（并列）；
    2.限额以上零售额增幅排名位居泉州市各县（市、区）第13位。</t>
  </si>
  <si>
    <t>泉州市各县（市、区）财政收入和支出完成情况</t>
  </si>
  <si>
    <t>一般公共预算总收入</t>
  </si>
  <si>
    <r>
      <t>增长</t>
    </r>
    <r>
      <rPr>
        <sz val="12"/>
        <rFont val="宋体"/>
        <family val="0"/>
      </rPr>
      <t>(%)</t>
    </r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</si>
  <si>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</si>
  <si>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</si>
  <si>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</si>
  <si>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</si>
  <si>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</si>
  <si>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</si>
  <si>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</si>
  <si>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</si>
  <si>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</si>
  <si>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</si>
  <si>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</si>
  <si>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</si>
  <si>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</si>
  <si>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</si>
  <si>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</si>
  <si>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</si>
  <si>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注：1.一般公共预算总收入口径为不含基金收入。
    2.南安市一般公共预算总收入增幅排名居泉州市各县（市、区）第6位；
    3.南安市一般公共预算收入增幅排名居泉州市各县（市、区）第2位。
    4.由于一般公共预算支出口径有改变，故本月不反馈其比增。</t>
  </si>
  <si>
    <t>泉州市各县（市、区）供电完成情况</t>
  </si>
  <si>
    <t>2018年1-3月        单位：万千瓦时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</si>
  <si>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</si>
  <si>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比</t>
    </r>
    <r>
      <rPr>
        <sz val="14"/>
        <rFont val="仿宋_GB2312"/>
        <family val="3"/>
      </rPr>
      <t>去年同期
增长（%）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</si>
  <si>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</si>
  <si>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</si>
  <si>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</si>
  <si>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</si>
  <si>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</si>
  <si>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</si>
  <si>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 xml:space="preserve">     4.南安市累计用电量增幅排名居泉州市各县（市、区）第6位。</t>
  </si>
  <si>
    <r>
      <t>南安市</t>
    </r>
    <r>
      <rPr>
        <sz val="16"/>
        <rFont val="Times New Roman"/>
        <family val="1"/>
      </rPr>
      <t>2018</t>
    </r>
    <r>
      <rPr>
        <sz val="16"/>
        <rFont val="黑体"/>
        <family val="3"/>
      </rPr>
      <t>年上半年计生主要指标</t>
    </r>
  </si>
  <si>
    <t>性别比</t>
  </si>
  <si>
    <t>出生率‰</t>
  </si>
  <si>
    <t>政策符合率%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</si>
  <si>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</si>
  <si>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</si>
  <si>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</si>
  <si>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</si>
  <si>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</si>
  <si>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</si>
  <si>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</si>
  <si>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</si>
  <si>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</si>
  <si>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诗山镇</t>
  </si>
  <si>
    <t>蓬华镇</t>
  </si>
  <si>
    <t>码头镇</t>
  </si>
  <si>
    <t>九都镇</t>
  </si>
  <si>
    <t>乐峰镇</t>
  </si>
  <si>
    <t>罗东镇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</si>
  <si>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</si>
  <si>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</si>
  <si>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</si>
  <si>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</si>
  <si>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</si>
  <si>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</si>
  <si>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</si>
  <si>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</si>
  <si>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</si>
  <si>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眉山乡</t>
  </si>
  <si>
    <t>向阳乡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</si>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</sst>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￥&quot;* #,##0.00_ ;_ &quot;￥&quot;* \-#,##0.00_ ;_ &quot;￥&quot;* \-??_ ;_ @_ "/>
    <numFmt numFmtId="181" formatCode="_(&quot;$&quot;* #,##0_);_(&quot;$&quot;* \(#,##0\);_(&quot;$&quot;* &quot;-&quot;??_);_(@_)"/>
    <numFmt numFmtId="182" formatCode="mmm\ dd\,\ yy"/>
    <numFmt numFmtId="183" formatCode="_(&quot;$&quot;* #,##0.0_);_(&quot;$&quot;* \(#,##0.0\);_(&quot;$&quot;* &quot;-&quot;??_);_(@_)"/>
    <numFmt numFmtId="184" formatCode="mm/dd/yy_)"/>
    <numFmt numFmtId="185" formatCode="0.00_ "/>
    <numFmt numFmtId="186" formatCode="0_ "/>
    <numFmt numFmtId="187" formatCode="0.0_ "/>
    <numFmt numFmtId="188" formatCode="0.0_);[Red]\(0.0\)"/>
    <numFmt numFmtId="189" formatCode="0;[Red]0"/>
    <numFmt numFmtId="190" formatCode="#,##0_ "/>
    <numFmt numFmtId="191" formatCode="0_);\(0\)"/>
    <numFmt numFmtId="192" formatCode="0.0"/>
    <numFmt numFmtId="193" formatCode="0_);[Red]\(0\)"/>
  </numFmts>
  <fonts count="7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sz val="16"/>
      <name val="黑体"/>
      <family val="3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4"/>
      <color indexed="8"/>
      <name val="Times New Roman"/>
      <family val="1"/>
    </font>
    <font>
      <sz val="12"/>
      <color indexed="8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b/>
      <sz val="12"/>
      <name val="Times New Roman"/>
      <family val="1"/>
    </font>
    <font>
      <sz val="14"/>
      <color indexed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i/>
      <sz val="16"/>
      <name val="Helv"/>
      <family val="2"/>
    </font>
    <font>
      <sz val="10"/>
      <name val="Times New Roman"/>
      <family val="1"/>
    </font>
    <font>
      <i/>
      <sz val="10"/>
      <name val="MS Sans Serif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6"/>
      <name val="Times New Roman"/>
      <family val="1"/>
    </font>
    <font>
      <sz val="9"/>
      <name val="Times New Roman"/>
      <family val="1"/>
    </font>
    <font>
      <sz val="20"/>
      <name val="仿宋_GB2312"/>
      <family val="3"/>
    </font>
    <font>
      <b/>
      <sz val="12"/>
      <name val="Calibri"/>
      <family val="0"/>
    </font>
    <font>
      <sz val="14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0" fillId="2" borderId="1" applyNumberFormat="0" applyBorder="0" applyAlignment="0" applyProtection="0"/>
    <xf numFmtId="177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46" fillId="4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51" fillId="6" borderId="0" applyNumberFormat="0" applyBorder="0" applyAlignment="0" applyProtection="0"/>
    <xf numFmtId="179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42" fillId="0" borderId="0">
      <alignment/>
      <protection/>
    </xf>
    <xf numFmtId="0" fontId="43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51" fillId="6" borderId="0" applyNumberFormat="0" applyBorder="0" applyAlignment="0" applyProtection="0"/>
    <xf numFmtId="0" fontId="40" fillId="0" borderId="5" applyNumberFormat="0" applyFill="0" applyAlignment="0" applyProtection="0"/>
    <xf numFmtId="0" fontId="43" fillId="9" borderId="0" applyNumberFormat="0" applyBorder="0" applyAlignment="0" applyProtection="0"/>
    <xf numFmtId="0" fontId="52" fillId="0" borderId="6" applyNumberFormat="0" applyFill="0" applyAlignment="0" applyProtection="0"/>
    <xf numFmtId="0" fontId="43" fillId="10" borderId="0" applyNumberFormat="0" applyBorder="0" applyAlignment="0" applyProtection="0"/>
    <xf numFmtId="0" fontId="54" fillId="2" borderId="7" applyNumberFormat="0" applyAlignment="0" applyProtection="0"/>
    <xf numFmtId="0" fontId="44" fillId="2" borderId="2" applyNumberFormat="0" applyAlignment="0" applyProtection="0"/>
    <xf numFmtId="0" fontId="48" fillId="11" borderId="8" applyNumberFormat="0" applyAlignment="0" applyProtection="0"/>
    <xf numFmtId="0" fontId="35" fillId="0" borderId="9" applyNumberFormat="0" applyFill="0" applyAlignment="0" applyProtection="0"/>
    <xf numFmtId="0" fontId="41" fillId="7" borderId="0" applyNumberFormat="0" applyBorder="0" applyAlignment="0" applyProtection="0"/>
    <xf numFmtId="0" fontId="36" fillId="4" borderId="0" applyNumberFormat="0" applyBorder="0" applyAlignment="0" applyProtection="0"/>
    <xf numFmtId="0" fontId="43" fillId="12" borderId="0" applyNumberFormat="0" applyBorder="0" applyAlignment="0" applyProtection="0"/>
    <xf numFmtId="0" fontId="39" fillId="0" borderId="10" applyNumberFormat="0" applyFill="0" applyAlignment="0" applyProtection="0"/>
    <xf numFmtId="0" fontId="41" fillId="7" borderId="0" applyNumberFormat="0" applyBorder="0" applyAlignment="0" applyProtection="0"/>
    <xf numFmtId="0" fontId="47" fillId="5" borderId="0" applyNumberFormat="0" applyBorder="0" applyAlignment="0" applyProtection="0"/>
    <xf numFmtId="0" fontId="36" fillId="13" borderId="0" applyNumberFormat="0" applyBorder="0" applyAlignment="0" applyProtection="0"/>
    <xf numFmtId="0" fontId="43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6" fillId="2" borderId="0" applyNumberFormat="0" applyBorder="0" applyAlignment="0" applyProtection="0"/>
    <xf numFmtId="0" fontId="36" fillId="10" borderId="0" applyNumberFormat="0" applyBorder="0" applyAlignment="0" applyProtection="0"/>
    <xf numFmtId="0" fontId="43" fillId="9" borderId="0" applyNumberFormat="0" applyBorder="0" applyAlignment="0" applyProtection="0"/>
    <xf numFmtId="0" fontId="36" fillId="16" borderId="0" applyNumberFormat="0" applyBorder="0" applyAlignment="0" applyProtection="0"/>
    <xf numFmtId="0" fontId="43" fillId="9" borderId="0" applyNumberFormat="0" applyBorder="0" applyAlignment="0" applyProtection="0"/>
    <xf numFmtId="0" fontId="43" fillId="17" borderId="0" applyNumberFormat="0" applyBorder="0" applyAlignment="0" applyProtection="0"/>
    <xf numFmtId="0" fontId="36" fillId="4" borderId="0" applyNumberFormat="0" applyBorder="0" applyAlignment="0" applyProtection="0"/>
    <xf numFmtId="0" fontId="12" fillId="0" borderId="0">
      <alignment/>
      <protection/>
    </xf>
    <xf numFmtId="0" fontId="43" fillId="4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36" fillId="0" borderId="0">
      <alignment vertical="center"/>
      <protection/>
    </xf>
    <xf numFmtId="0" fontId="57" fillId="0" borderId="0" applyNumberFormat="0" applyFill="0" applyBorder="0" applyAlignment="0" applyProtection="0"/>
    <xf numFmtId="0" fontId="36" fillId="0" borderId="0">
      <alignment vertical="center"/>
      <protection/>
    </xf>
    <xf numFmtId="0" fontId="38" fillId="0" borderId="0" applyNumberFormat="0" applyFill="0" applyBorder="0" applyAlignment="0" applyProtection="0"/>
    <xf numFmtId="0" fontId="36" fillId="0" borderId="0">
      <alignment vertical="center"/>
      <protection/>
    </xf>
    <xf numFmtId="0" fontId="38" fillId="0" borderId="0" applyNumberFormat="0" applyFill="0" applyBorder="0" applyAlignment="0" applyProtection="0"/>
    <xf numFmtId="0" fontId="36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38" fontId="50" fillId="10" borderId="0" applyNumberFormat="0" applyBorder="0" applyAlignment="0" applyProtection="0"/>
    <xf numFmtId="0" fontId="58" fillId="0" borderId="0">
      <alignment/>
      <protection/>
    </xf>
    <xf numFmtId="0" fontId="59" fillId="0" borderId="0">
      <alignment/>
      <protection/>
    </xf>
    <xf numFmtId="1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/>
      <protection locked="0"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1" fillId="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>
      <alignment/>
      <protection/>
    </xf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4" fillId="0" borderId="0">
      <alignment/>
      <protection/>
    </xf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</cellStyleXfs>
  <cellXfs count="448">
    <xf numFmtId="0" fontId="0" fillId="0" borderId="0" xfId="0" applyFont="1" applyAlignment="1">
      <alignment/>
    </xf>
    <xf numFmtId="0" fontId="1" fillId="0" borderId="0" xfId="126">
      <alignment/>
      <protection/>
    </xf>
    <xf numFmtId="0" fontId="2" fillId="7" borderId="0" xfId="126" applyFont="1" applyFill="1">
      <alignment/>
      <protection/>
    </xf>
    <xf numFmtId="0" fontId="1" fillId="7" borderId="0" xfId="126" applyFill="1">
      <alignment/>
      <protection/>
    </xf>
    <xf numFmtId="0" fontId="1" fillId="5" borderId="11" xfId="126" applyFill="1" applyBorder="1">
      <alignment/>
      <protection/>
    </xf>
    <xf numFmtId="0" fontId="3" fillId="18" borderId="12" xfId="126" applyFont="1" applyFill="1" applyBorder="1" applyAlignment="1">
      <alignment horizontal="center"/>
      <protection/>
    </xf>
    <xf numFmtId="0" fontId="4" fillId="19" borderId="13" xfId="126" applyFont="1" applyFill="1" applyBorder="1" applyAlignment="1">
      <alignment horizontal="center"/>
      <protection/>
    </xf>
    <xf numFmtId="0" fontId="3" fillId="18" borderId="13" xfId="126" applyFont="1" applyFill="1" applyBorder="1" applyAlignment="1">
      <alignment horizontal="center"/>
      <protection/>
    </xf>
    <xf numFmtId="0" fontId="3" fillId="18" borderId="14" xfId="126" applyFont="1" applyFill="1" applyBorder="1" applyAlignment="1">
      <alignment horizontal="center"/>
      <protection/>
    </xf>
    <xf numFmtId="0" fontId="1" fillId="5" borderId="15" xfId="126" applyFill="1" applyBorder="1">
      <alignment/>
      <protection/>
    </xf>
    <xf numFmtId="0" fontId="0" fillId="0" borderId="0" xfId="102">
      <alignment/>
      <protection/>
    </xf>
    <xf numFmtId="0" fontId="1" fillId="5" borderId="16" xfId="126" applyFill="1" applyBorder="1">
      <alignment/>
      <protection/>
    </xf>
    <xf numFmtId="0" fontId="5" fillId="0" borderId="0" xfId="174" applyFont="1" applyBorder="1" applyAlignment="1">
      <alignment horizontal="center" vertical="center"/>
      <protection/>
    </xf>
    <xf numFmtId="0" fontId="0" fillId="0" borderId="0" xfId="174" applyFont="1" applyBorder="1" applyAlignment="1">
      <alignment horizontal="center" vertical="center"/>
      <protection/>
    </xf>
    <xf numFmtId="0" fontId="6" fillId="0" borderId="0" xfId="174" applyFont="1" applyBorder="1" applyAlignment="1">
      <alignment horizontal="center" vertical="center"/>
      <protection/>
    </xf>
    <xf numFmtId="0" fontId="0" fillId="0" borderId="17" xfId="174" applyFont="1" applyBorder="1" applyAlignment="1">
      <alignment horizontal="center" vertical="center" wrapText="1"/>
      <protection/>
    </xf>
    <xf numFmtId="0" fontId="0" fillId="0" borderId="1" xfId="174" applyFont="1" applyBorder="1" applyAlignment="1">
      <alignment horizontal="center" vertical="center" wrapText="1"/>
      <protection/>
    </xf>
    <xf numFmtId="0" fontId="0" fillId="0" borderId="18" xfId="174" applyFont="1" applyBorder="1" applyAlignment="1">
      <alignment horizontal="center" vertical="center" wrapText="1"/>
      <protection/>
    </xf>
    <xf numFmtId="0" fontId="0" fillId="0" borderId="17" xfId="174" applyFont="1" applyBorder="1" applyAlignment="1">
      <alignment horizontal="center" vertical="center"/>
      <protection/>
    </xf>
    <xf numFmtId="2" fontId="0" fillId="0" borderId="1" xfId="174" applyNumberFormat="1" applyFont="1" applyBorder="1" applyAlignment="1">
      <alignment horizontal="center" vertical="center"/>
      <protection/>
    </xf>
    <xf numFmtId="185" fontId="0" fillId="0" borderId="1" xfId="174" applyNumberFormat="1" applyFont="1" applyBorder="1" applyAlignment="1">
      <alignment horizontal="center" vertical="center" wrapText="1"/>
      <protection/>
    </xf>
    <xf numFmtId="185" fontId="0" fillId="0" borderId="18" xfId="174" applyNumberFormat="1" applyFont="1" applyBorder="1" applyAlignment="1">
      <alignment horizontal="center" vertical="center"/>
      <protection/>
    </xf>
    <xf numFmtId="1" fontId="0" fillId="0" borderId="0" xfId="174" applyNumberFormat="1" applyFont="1" applyBorder="1" applyAlignment="1">
      <alignment horizontal="center" vertical="center"/>
      <protection/>
    </xf>
    <xf numFmtId="0" fontId="2" fillId="0" borderId="0" xfId="174" applyFont="1" applyBorder="1" applyAlignment="1">
      <alignment horizontal="center" vertical="center"/>
      <protection/>
    </xf>
    <xf numFmtId="0" fontId="0" fillId="0" borderId="0" xfId="131">
      <alignment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6" fontId="9" fillId="0" borderId="1" xfId="132" applyNumberFormat="1" applyFont="1" applyBorder="1" applyAlignment="1">
      <alignment horizontal="center" vertical="center"/>
      <protection/>
    </xf>
    <xf numFmtId="185" fontId="9" fillId="0" borderId="1" xfId="132" applyNumberFormat="1" applyFont="1" applyBorder="1" applyAlignment="1">
      <alignment horizontal="center" vertical="center"/>
      <protection/>
    </xf>
    <xf numFmtId="185" fontId="9" fillId="0" borderId="18" xfId="132" applyNumberFormat="1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186" fontId="9" fillId="0" borderId="16" xfId="132" applyNumberFormat="1" applyFont="1" applyBorder="1" applyAlignment="1">
      <alignment horizontal="center" vertical="center"/>
      <protection/>
    </xf>
    <xf numFmtId="185" fontId="9" fillId="0" borderId="16" xfId="132" applyNumberFormat="1" applyFont="1" applyBorder="1" applyAlignment="1">
      <alignment horizontal="center" vertical="center"/>
      <protection/>
    </xf>
    <xf numFmtId="185" fontId="9" fillId="0" borderId="23" xfId="132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5" fillId="0" borderId="0" xfId="131" applyFont="1" applyFill="1" applyBorder="1" applyAlignment="1">
      <alignment horizontal="left" vertical="center" wrapText="1"/>
      <protection/>
    </xf>
    <xf numFmtId="0" fontId="0" fillId="0" borderId="0" xfId="114" applyFont="1">
      <alignment vertical="center"/>
      <protection/>
    </xf>
    <xf numFmtId="187" fontId="0" fillId="0" borderId="0" xfId="114" applyNumberFormat="1" applyFont="1">
      <alignment vertical="center"/>
      <protection/>
    </xf>
    <xf numFmtId="0" fontId="7" fillId="0" borderId="0" xfId="114" applyFont="1" applyAlignment="1">
      <alignment horizontal="center" vertical="center"/>
      <protection/>
    </xf>
    <xf numFmtId="187" fontId="7" fillId="0" borderId="0" xfId="114" applyNumberFormat="1" applyFont="1" applyAlignment="1">
      <alignment horizontal="center" vertical="center"/>
      <protection/>
    </xf>
    <xf numFmtId="0" fontId="10" fillId="0" borderId="0" xfId="114" applyFont="1" applyAlignment="1">
      <alignment horizontal="justify" vertical="center"/>
      <protection/>
    </xf>
    <xf numFmtId="0" fontId="11" fillId="0" borderId="19" xfId="114" applyFont="1" applyBorder="1" applyAlignment="1">
      <alignment horizontal="center" vertical="center" wrapText="1"/>
      <protection/>
    </xf>
    <xf numFmtId="0" fontId="12" fillId="0" borderId="20" xfId="114" applyFont="1" applyBorder="1" applyAlignment="1">
      <alignment horizontal="center" vertical="center" wrapText="1"/>
      <protection/>
    </xf>
    <xf numFmtId="187" fontId="0" fillId="0" borderId="20" xfId="114" applyNumberFormat="1" applyFont="1" applyBorder="1" applyAlignment="1">
      <alignment horizontal="center" vertical="center" wrapText="1"/>
      <protection/>
    </xf>
    <xf numFmtId="0" fontId="0" fillId="0" borderId="20" xfId="114" applyFont="1" applyBorder="1" applyAlignment="1">
      <alignment horizontal="center" vertical="center" wrapText="1"/>
      <protection/>
    </xf>
    <xf numFmtId="0" fontId="0" fillId="0" borderId="21" xfId="114" applyFont="1" applyBorder="1" applyAlignment="1">
      <alignment horizontal="center" vertical="center" wrapText="1"/>
      <protection/>
    </xf>
    <xf numFmtId="0" fontId="10" fillId="0" borderId="24" xfId="114" applyFont="1" applyBorder="1" applyAlignment="1">
      <alignment horizontal="justify" vertical="center" wrapText="1"/>
      <protection/>
    </xf>
    <xf numFmtId="0" fontId="12" fillId="0" borderId="1" xfId="114" applyFont="1" applyBorder="1" applyAlignment="1">
      <alignment horizontal="center" vertical="center" wrapText="1"/>
      <protection/>
    </xf>
    <xf numFmtId="187" fontId="12" fillId="0" borderId="1" xfId="114" applyNumberFormat="1" applyFont="1" applyBorder="1" applyAlignment="1">
      <alignment horizontal="center" vertical="center" wrapText="1"/>
      <protection/>
    </xf>
    <xf numFmtId="187" fontId="12" fillId="0" borderId="25" xfId="114" applyNumberFormat="1" applyFont="1" applyBorder="1" applyAlignment="1">
      <alignment horizontal="center" vertical="center" wrapText="1"/>
      <protection/>
    </xf>
    <xf numFmtId="185" fontId="12" fillId="0" borderId="1" xfId="114" applyNumberFormat="1" applyFont="1" applyBorder="1" applyAlignment="1">
      <alignment horizontal="center" vertical="center" wrapText="1"/>
      <protection/>
    </xf>
    <xf numFmtId="0" fontId="10" fillId="0" borderId="22" xfId="114" applyFont="1" applyBorder="1" applyAlignment="1">
      <alignment horizontal="justify" vertical="center" wrapText="1"/>
      <protection/>
    </xf>
    <xf numFmtId="0" fontId="12" fillId="0" borderId="16" xfId="114" applyFont="1" applyBorder="1" applyAlignment="1">
      <alignment horizontal="center" vertical="center" wrapText="1"/>
      <protection/>
    </xf>
    <xf numFmtId="187" fontId="12" fillId="0" borderId="16" xfId="114" applyNumberFormat="1" applyFont="1" applyBorder="1" applyAlignment="1">
      <alignment horizontal="center" vertical="center" wrapText="1"/>
      <protection/>
    </xf>
    <xf numFmtId="185" fontId="12" fillId="0" borderId="16" xfId="114" applyNumberFormat="1" applyFont="1" applyBorder="1" applyAlignment="1">
      <alignment horizontal="center" vertical="center" wrapText="1"/>
      <protection/>
    </xf>
    <xf numFmtId="187" fontId="12" fillId="0" borderId="23" xfId="114" applyNumberFormat="1" applyFont="1" applyBorder="1" applyAlignment="1">
      <alignment horizontal="center" vertical="center" wrapText="1"/>
      <protection/>
    </xf>
    <xf numFmtId="0" fontId="0" fillId="0" borderId="0" xfId="114" applyFont="1" applyAlignment="1">
      <alignment horizontal="left" vertical="center" wrapText="1"/>
      <protection/>
    </xf>
    <xf numFmtId="0" fontId="0" fillId="0" borderId="0" xfId="114" applyFont="1" applyAlignment="1">
      <alignment horizontal="left" vertical="center"/>
      <protection/>
    </xf>
    <xf numFmtId="187" fontId="0" fillId="0" borderId="0" xfId="114" applyNumberFormat="1" applyFont="1" applyAlignment="1">
      <alignment horizontal="left" vertical="center"/>
      <protection/>
    </xf>
    <xf numFmtId="0" fontId="10" fillId="0" borderId="0" xfId="114" applyFont="1" applyAlignment="1">
      <alignment vertical="center"/>
      <protection/>
    </xf>
    <xf numFmtId="187" fontId="10" fillId="0" borderId="0" xfId="114" applyNumberFormat="1" applyFont="1" applyAlignment="1">
      <alignment vertical="center"/>
      <protection/>
    </xf>
    <xf numFmtId="0" fontId="0" fillId="0" borderId="0" xfId="115" applyFont="1">
      <alignment vertical="center"/>
      <protection/>
    </xf>
    <xf numFmtId="0" fontId="7" fillId="0" borderId="0" xfId="115" applyFont="1" applyAlignment="1">
      <alignment horizontal="center" vertical="center"/>
      <protection/>
    </xf>
    <xf numFmtId="0" fontId="2" fillId="0" borderId="0" xfId="115" applyFont="1">
      <alignment vertical="center"/>
      <protection/>
    </xf>
    <xf numFmtId="0" fontId="0" fillId="0" borderId="19" xfId="114" applyFont="1" applyBorder="1" applyAlignment="1">
      <alignment horizontal="justify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114" applyFont="1" applyBorder="1" applyAlignment="1">
      <alignment horizontal="center" vertical="center" wrapText="1"/>
      <protection/>
    </xf>
    <xf numFmtId="0" fontId="13" fillId="0" borderId="21" xfId="114" applyFont="1" applyBorder="1" applyAlignment="1">
      <alignment horizontal="center" vertical="center" wrapText="1"/>
      <protection/>
    </xf>
    <xf numFmtId="0" fontId="0" fillId="0" borderId="0" xfId="114" applyFont="1" applyBorder="1" applyAlignment="1">
      <alignment horizontal="left" vertical="center" wrapText="1"/>
      <protection/>
    </xf>
    <xf numFmtId="0" fontId="0" fillId="0" borderId="0" xfId="114" applyFont="1" applyBorder="1" applyAlignment="1">
      <alignment horizontal="left" vertical="center"/>
      <protection/>
    </xf>
    <xf numFmtId="0" fontId="14" fillId="0" borderId="0" xfId="115" applyFont="1" applyAlignment="1">
      <alignment horizontal="justify" vertical="center"/>
      <protection/>
    </xf>
    <xf numFmtId="0" fontId="0" fillId="0" borderId="0" xfId="41" applyFont="1">
      <alignment vertical="center"/>
      <protection/>
    </xf>
    <xf numFmtId="0" fontId="0" fillId="0" borderId="0" xfId="41" applyFont="1" applyFill="1">
      <alignment vertical="center"/>
      <protection/>
    </xf>
    <xf numFmtId="0" fontId="7" fillId="0" borderId="0" xfId="41" applyFont="1" applyAlignment="1">
      <alignment horizontal="center"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14" fillId="0" borderId="0" xfId="41" applyFont="1" applyAlignment="1">
      <alignment horizontal="justify" vertical="center"/>
      <protection/>
    </xf>
    <xf numFmtId="0" fontId="10" fillId="0" borderId="0" xfId="41" applyFont="1" applyFill="1" applyAlignment="1">
      <alignment horizontal="right" vertical="center"/>
      <protection/>
    </xf>
    <xf numFmtId="0" fontId="13" fillId="0" borderId="19" xfId="41" applyFont="1" applyBorder="1" applyAlignment="1">
      <alignment horizontal="center" vertical="center" wrapText="1"/>
      <protection/>
    </xf>
    <xf numFmtId="0" fontId="13" fillId="0" borderId="20" xfId="41" applyFont="1" applyBorder="1" applyAlignment="1">
      <alignment horizontal="center" vertical="center" wrapText="1"/>
      <protection/>
    </xf>
    <xf numFmtId="0" fontId="13" fillId="0" borderId="20" xfId="41" applyFont="1" applyFill="1" applyBorder="1" applyAlignment="1">
      <alignment horizontal="center" vertical="center" wrapText="1"/>
      <protection/>
    </xf>
    <xf numFmtId="0" fontId="13" fillId="0" borderId="21" xfId="41" applyFont="1" applyFill="1" applyBorder="1" applyAlignment="1">
      <alignment horizontal="center" vertical="center" wrapText="1"/>
      <protection/>
    </xf>
    <xf numFmtId="0" fontId="10" fillId="0" borderId="24" xfId="41" applyFont="1" applyBorder="1" applyAlignment="1">
      <alignment horizontal="justify" vertical="center" wrapText="1"/>
      <protection/>
    </xf>
    <xf numFmtId="185" fontId="12" fillId="0" borderId="1" xfId="41" applyNumberFormat="1" applyFont="1" applyBorder="1" applyAlignment="1">
      <alignment horizontal="center" vertical="center" wrapText="1"/>
      <protection/>
    </xf>
    <xf numFmtId="187" fontId="12" fillId="0" borderId="1" xfId="41" applyNumberFormat="1" applyFont="1" applyBorder="1" applyAlignment="1">
      <alignment horizontal="center" vertical="center" wrapText="1"/>
      <protection/>
    </xf>
    <xf numFmtId="185" fontId="12" fillId="0" borderId="1" xfId="41" applyNumberFormat="1" applyFont="1" applyFill="1" applyBorder="1" applyAlignment="1">
      <alignment horizontal="center" vertical="center" wrapText="1"/>
      <protection/>
    </xf>
    <xf numFmtId="187" fontId="12" fillId="0" borderId="25" xfId="41" applyNumberFormat="1" applyFont="1" applyFill="1" applyBorder="1" applyAlignment="1">
      <alignment horizontal="center" vertical="center" wrapText="1"/>
      <protection/>
    </xf>
    <xf numFmtId="0" fontId="10" fillId="0" borderId="22" xfId="41" applyFont="1" applyBorder="1" applyAlignment="1">
      <alignment horizontal="justify" vertical="center" wrapText="1"/>
      <protection/>
    </xf>
    <xf numFmtId="185" fontId="12" fillId="0" borderId="16" xfId="41" applyNumberFormat="1" applyFont="1" applyBorder="1" applyAlignment="1">
      <alignment horizontal="center" vertical="center" wrapText="1"/>
      <protection/>
    </xf>
    <xf numFmtId="187" fontId="12" fillId="0" borderId="16" xfId="41" applyNumberFormat="1" applyFont="1" applyBorder="1" applyAlignment="1">
      <alignment horizontal="center" vertical="center" wrapText="1"/>
      <protection/>
    </xf>
    <xf numFmtId="185" fontId="12" fillId="0" borderId="16" xfId="41" applyNumberFormat="1" applyFont="1" applyFill="1" applyBorder="1" applyAlignment="1">
      <alignment horizontal="center" vertical="center" wrapText="1"/>
      <protection/>
    </xf>
    <xf numFmtId="187" fontId="12" fillId="0" borderId="23" xfId="41" applyNumberFormat="1" applyFont="1" applyFill="1" applyBorder="1" applyAlignment="1">
      <alignment horizontal="center" vertical="center" wrapText="1"/>
      <protection/>
    </xf>
    <xf numFmtId="0" fontId="0" fillId="0" borderId="26" xfId="41" applyFont="1" applyBorder="1" applyAlignment="1">
      <alignment horizontal="left" vertical="center"/>
      <protection/>
    </xf>
    <xf numFmtId="0" fontId="12" fillId="0" borderId="26" xfId="41" applyFont="1" applyBorder="1" applyAlignment="1">
      <alignment horizontal="left" vertical="center"/>
      <protection/>
    </xf>
    <xf numFmtId="0" fontId="12" fillId="0" borderId="26" xfId="41" applyFont="1" applyFill="1" applyBorder="1" applyAlignment="1">
      <alignment horizontal="left" vertical="center"/>
      <protection/>
    </xf>
    <xf numFmtId="0" fontId="15" fillId="0" borderId="0" xfId="41" applyFont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85" fontId="14" fillId="0" borderId="1" xfId="0" applyNumberFormat="1" applyFont="1" applyBorder="1" applyAlignment="1">
      <alignment horizontal="center" vertical="center" wrapText="1"/>
    </xf>
    <xf numFmtId="187" fontId="14" fillId="0" borderId="1" xfId="0" applyNumberFormat="1" applyFont="1" applyBorder="1" applyAlignment="1">
      <alignment horizontal="center" vertical="center" wrapText="1"/>
    </xf>
    <xf numFmtId="187" fontId="14" fillId="0" borderId="25" xfId="0" applyNumberFormat="1" applyFont="1" applyBorder="1" applyAlignment="1">
      <alignment horizontal="center" vertical="center" wrapText="1"/>
    </xf>
    <xf numFmtId="0" fontId="0" fillId="0" borderId="26" xfId="41" applyNumberFormat="1" applyFont="1" applyFill="1" applyBorder="1" applyAlignment="1">
      <alignment horizontal="left" vertical="center" wrapText="1"/>
      <protection/>
    </xf>
    <xf numFmtId="187" fontId="0" fillId="0" borderId="0" xfId="0" applyNumberFormat="1" applyFont="1" applyAlignment="1">
      <alignment/>
    </xf>
    <xf numFmtId="0" fontId="1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6" fillId="0" borderId="2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185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87" fontId="18" fillId="0" borderId="1" xfId="0" applyNumberFormat="1" applyFont="1" applyBorder="1" applyAlignment="1">
      <alignment horizontal="right" vertical="center" wrapText="1"/>
    </xf>
    <xf numFmtId="187" fontId="18" fillId="0" borderId="1" xfId="0" applyNumberFormat="1" applyFont="1" applyBorder="1" applyAlignment="1">
      <alignment vertical="center" wrapText="1"/>
    </xf>
    <xf numFmtId="187" fontId="14" fillId="0" borderId="25" xfId="138" applyNumberFormat="1" applyFont="1" applyBorder="1">
      <alignment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7" fontId="18" fillId="0" borderId="1" xfId="138" applyNumberFormat="1" applyFont="1" applyBorder="1" applyAlignment="1">
      <alignment horizontal="right"/>
      <protection/>
    </xf>
    <xf numFmtId="187" fontId="18" fillId="0" borderId="1" xfId="138" applyNumberFormat="1" applyFont="1" applyBorder="1" applyAlignment="1">
      <alignment/>
      <protection/>
    </xf>
    <xf numFmtId="178" fontId="12" fillId="0" borderId="24" xfId="19" applyFont="1" applyBorder="1" applyAlignment="1">
      <alignment horizontal="center" vertical="center" wrapText="1"/>
    </xf>
    <xf numFmtId="178" fontId="12" fillId="0" borderId="1" xfId="19" applyFont="1" applyBorder="1" applyAlignment="1">
      <alignment horizontal="center" vertical="center" wrapText="1"/>
    </xf>
    <xf numFmtId="187" fontId="18" fillId="0" borderId="1" xfId="0" applyNumberFormat="1" applyFont="1" applyBorder="1" applyAlignment="1">
      <alignment horizontal="right"/>
    </xf>
    <xf numFmtId="0" fontId="0" fillId="0" borderId="24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/>
    </xf>
    <xf numFmtId="187" fontId="18" fillId="0" borderId="1" xfId="140" applyNumberFormat="1" applyFont="1" applyBorder="1" applyAlignment="1">
      <alignment vertical="center"/>
      <protection/>
    </xf>
    <xf numFmtId="187" fontId="18" fillId="0" borderId="1" xfId="141" applyNumberFormat="1" applyFont="1" applyBorder="1" applyAlignment="1">
      <alignment vertical="center"/>
      <protection/>
    </xf>
    <xf numFmtId="187" fontId="18" fillId="0" borderId="1" xfId="144" applyNumberFormat="1" applyFont="1" applyBorder="1" applyAlignment="1">
      <alignment vertical="center"/>
      <protection/>
    </xf>
    <xf numFmtId="187" fontId="18" fillId="0" borderId="1" xfId="145" applyNumberFormat="1" applyFont="1" applyBorder="1" applyAlignment="1">
      <alignment vertical="center"/>
      <protection/>
    </xf>
    <xf numFmtId="0" fontId="0" fillId="0" borderId="27" xfId="0" applyFont="1" applyBorder="1" applyAlignment="1">
      <alignment horizontal="center" vertical="center" textRotation="255"/>
    </xf>
    <xf numFmtId="187" fontId="18" fillId="0" borderId="1" xfId="146" applyNumberFormat="1" applyFont="1" applyBorder="1" applyAlignment="1">
      <alignment vertical="center"/>
      <protection/>
    </xf>
    <xf numFmtId="0" fontId="0" fillId="0" borderId="31" xfId="0" applyFont="1" applyBorder="1" applyAlignment="1">
      <alignment horizontal="center" vertical="center" textRotation="255"/>
    </xf>
    <xf numFmtId="187" fontId="18" fillId="0" borderId="1" xfId="139" applyNumberFormat="1" applyFont="1" applyBorder="1" applyAlignment="1">
      <alignment vertical="center"/>
      <protection/>
    </xf>
    <xf numFmtId="187" fontId="18" fillId="0" borderId="1" xfId="147" applyNumberFormat="1" applyFont="1" applyBorder="1" applyAlignment="1">
      <alignment vertical="center"/>
      <protection/>
    </xf>
    <xf numFmtId="0" fontId="0" fillId="0" borderId="28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187" fontId="18" fillId="0" borderId="25" xfId="0" applyNumberFormat="1" applyFont="1" applyBorder="1" applyAlignment="1">
      <alignment vertical="center" wrapText="1"/>
    </xf>
    <xf numFmtId="187" fontId="18" fillId="0" borderId="1" xfId="148" applyNumberFormat="1" applyFont="1" applyBorder="1" applyAlignment="1">
      <alignment vertical="center"/>
      <protection/>
    </xf>
    <xf numFmtId="187" fontId="18" fillId="0" borderId="25" xfId="138" applyNumberFormat="1" applyFont="1" applyBorder="1" applyAlignment="1">
      <alignment/>
      <protection/>
    </xf>
    <xf numFmtId="187" fontId="18" fillId="0" borderId="1" xfId="149" applyNumberFormat="1" applyFont="1" applyBorder="1" applyAlignment="1">
      <alignment vertical="center"/>
      <protection/>
    </xf>
    <xf numFmtId="187" fontId="18" fillId="0" borderId="1" xfId="142" applyNumberFormat="1" applyFont="1" applyBorder="1" applyAlignment="1">
      <alignment vertical="center"/>
      <protection/>
    </xf>
    <xf numFmtId="187" fontId="18" fillId="0" borderId="1" xfId="143" applyNumberFormat="1" applyFont="1" applyBorder="1" applyAlignment="1">
      <alignment vertical="center"/>
      <protection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178" fontId="7" fillId="0" borderId="0" xfId="19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2" fillId="0" borderId="1" xfId="134" applyFont="1" applyBorder="1" applyAlignment="1">
      <alignment horizontal="center" vertical="center" wrapText="1"/>
      <protection/>
    </xf>
    <xf numFmtId="0" fontId="12" fillId="0" borderId="1" xfId="134" applyFont="1" applyBorder="1" applyAlignment="1">
      <alignment horizontal="center" vertical="center"/>
      <protection/>
    </xf>
    <xf numFmtId="0" fontId="12" fillId="0" borderId="25" xfId="134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2" fillId="0" borderId="18" xfId="134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0" xfId="133" applyFont="1">
      <alignment vertical="center"/>
      <protection/>
    </xf>
    <xf numFmtId="0" fontId="0" fillId="0" borderId="0" xfId="133" applyFont="1" applyAlignment="1">
      <alignment vertical="center" wrapText="1"/>
      <protection/>
    </xf>
    <xf numFmtId="0" fontId="0" fillId="0" borderId="0" xfId="133">
      <alignment vertical="center"/>
      <protection/>
    </xf>
    <xf numFmtId="188" fontId="0" fillId="0" borderId="0" xfId="133" applyNumberFormat="1">
      <alignment vertical="center"/>
      <protection/>
    </xf>
    <xf numFmtId="0" fontId="20" fillId="0" borderId="0" xfId="133" applyFont="1" applyAlignment="1">
      <alignment horizontal="center" vertical="center"/>
      <protection/>
    </xf>
    <xf numFmtId="0" fontId="21" fillId="0" borderId="0" xfId="133" applyFont="1" applyAlignment="1">
      <alignment horizontal="center" vertical="center"/>
      <protection/>
    </xf>
    <xf numFmtId="0" fontId="13" fillId="0" borderId="0" xfId="133" applyFont="1" applyAlignment="1">
      <alignment horizontal="center" vertical="center"/>
      <protection/>
    </xf>
    <xf numFmtId="0" fontId="13" fillId="0" borderId="0" xfId="133" applyFont="1" applyAlignment="1">
      <alignment horizontal="right" vertical="center"/>
      <protection/>
    </xf>
    <xf numFmtId="0" fontId="13" fillId="0" borderId="24" xfId="133" applyFont="1" applyBorder="1" applyAlignment="1">
      <alignment horizontal="center" vertical="center"/>
      <protection/>
    </xf>
    <xf numFmtId="0" fontId="0" fillId="0" borderId="1" xfId="133" applyFont="1" applyBorder="1" applyAlignment="1">
      <alignment/>
      <protection/>
    </xf>
    <xf numFmtId="0" fontId="13" fillId="0" borderId="1" xfId="133" applyFont="1" applyBorder="1" applyAlignment="1">
      <alignment horizontal="center" vertical="center"/>
      <protection/>
    </xf>
    <xf numFmtId="0" fontId="13" fillId="0" borderId="25" xfId="133" applyFont="1" applyBorder="1" applyAlignment="1">
      <alignment horizontal="center" vertical="center"/>
      <protection/>
    </xf>
    <xf numFmtId="188" fontId="0" fillId="0" borderId="0" xfId="133" applyNumberFormat="1" applyFont="1">
      <alignment vertical="center"/>
      <protection/>
    </xf>
    <xf numFmtId="0" fontId="13" fillId="0" borderId="24" xfId="133" applyFont="1" applyBorder="1" applyAlignment="1">
      <alignment horizontal="center" vertical="center" wrapText="1"/>
      <protection/>
    </xf>
    <xf numFmtId="0" fontId="13" fillId="0" borderId="1" xfId="133" applyFont="1" applyBorder="1" applyAlignment="1">
      <alignment horizontal="center" vertical="center" wrapText="1"/>
      <protection/>
    </xf>
    <xf numFmtId="187" fontId="0" fillId="0" borderId="1" xfId="135" applyNumberFormat="1" applyFont="1" applyBorder="1" applyAlignment="1">
      <alignment horizontal="right"/>
      <protection/>
    </xf>
    <xf numFmtId="187" fontId="0" fillId="0" borderId="1" xfId="135" applyNumberFormat="1" applyFont="1" applyFill="1" applyBorder="1" applyAlignment="1">
      <alignment horizontal="right"/>
      <protection/>
    </xf>
    <xf numFmtId="187" fontId="0" fillId="0" borderId="25" xfId="135" applyNumberFormat="1" applyFont="1" applyBorder="1" applyAlignment="1">
      <alignment horizontal="right"/>
      <protection/>
    </xf>
    <xf numFmtId="0" fontId="0" fillId="0" borderId="24" xfId="133" applyFont="1" applyBorder="1" applyAlignment="1">
      <alignment vertical="center" textRotation="255"/>
      <protection/>
    </xf>
    <xf numFmtId="0" fontId="0" fillId="0" borderId="1" xfId="133" applyFont="1" applyBorder="1" applyAlignment="1">
      <alignment horizontal="center" vertical="center"/>
      <protection/>
    </xf>
    <xf numFmtId="187" fontId="0" fillId="0" borderId="25" xfId="135" applyNumberFormat="1" applyFont="1" applyFill="1" applyBorder="1" applyAlignment="1">
      <alignment horizontal="right"/>
      <protection/>
    </xf>
    <xf numFmtId="0" fontId="0" fillId="0" borderId="27" xfId="133" applyFont="1" applyBorder="1" applyAlignment="1">
      <alignment horizontal="center" vertical="center" textRotation="255"/>
      <protection/>
    </xf>
    <xf numFmtId="0" fontId="0" fillId="0" borderId="31" xfId="133" applyFont="1" applyBorder="1" applyAlignment="1">
      <alignment horizontal="center" vertical="center" textRotation="255"/>
      <protection/>
    </xf>
    <xf numFmtId="187" fontId="0" fillId="0" borderId="1" xfId="133" applyNumberFormat="1" applyFont="1" applyBorder="1">
      <alignment vertical="center"/>
      <protection/>
    </xf>
    <xf numFmtId="187" fontId="0" fillId="0" borderId="25" xfId="133" applyNumberFormat="1" applyFont="1" applyBorder="1">
      <alignment vertical="center"/>
      <protection/>
    </xf>
    <xf numFmtId="0" fontId="0" fillId="0" borderId="28" xfId="133" applyFont="1" applyBorder="1" applyAlignment="1">
      <alignment horizontal="center" vertical="center" textRotation="255"/>
      <protection/>
    </xf>
    <xf numFmtId="0" fontId="0" fillId="0" borderId="24" xfId="137" applyBorder="1" applyAlignment="1">
      <alignment horizontal="center" vertical="center" wrapText="1"/>
      <protection/>
    </xf>
    <xf numFmtId="0" fontId="0" fillId="0" borderId="1" xfId="137" applyBorder="1" applyAlignment="1">
      <alignment horizontal="center" vertical="center" wrapText="1"/>
      <protection/>
    </xf>
    <xf numFmtId="187" fontId="0" fillId="0" borderId="1" xfId="0" applyNumberFormat="1" applyFont="1" applyBorder="1" applyAlignment="1">
      <alignment vertical="center" wrapText="1"/>
    </xf>
    <xf numFmtId="187" fontId="0" fillId="0" borderId="25" xfId="0" applyNumberFormat="1" applyFont="1" applyBorder="1" applyAlignment="1">
      <alignment vertical="center" wrapText="1"/>
    </xf>
    <xf numFmtId="0" fontId="0" fillId="0" borderId="1" xfId="137" applyFont="1" applyBorder="1" applyAlignment="1">
      <alignment horizontal="center" vertical="center" wrapText="1"/>
      <protection/>
    </xf>
    <xf numFmtId="187" fontId="0" fillId="0" borderId="0" xfId="133" applyNumberFormat="1" applyFont="1">
      <alignment vertical="center"/>
      <protection/>
    </xf>
    <xf numFmtId="0" fontId="0" fillId="0" borderId="24" xfId="133" applyFont="1" applyBorder="1" applyAlignment="1">
      <alignment horizontal="center" vertical="center"/>
      <protection/>
    </xf>
    <xf numFmtId="0" fontId="22" fillId="0" borderId="0" xfId="133" applyFont="1" applyAlignment="1">
      <alignment vertical="center"/>
      <protection/>
    </xf>
    <xf numFmtId="0" fontId="0" fillId="0" borderId="0" xfId="133" applyAlignment="1">
      <alignment vertical="center" wrapText="1"/>
      <protection/>
    </xf>
    <xf numFmtId="0" fontId="13" fillId="0" borderId="0" xfId="133" applyFont="1" applyAlignment="1">
      <alignment vertical="center"/>
      <protection/>
    </xf>
    <xf numFmtId="0" fontId="17" fillId="0" borderId="0" xfId="133" applyFont="1" applyAlignment="1">
      <alignment horizontal="center" vertical="center"/>
      <protection/>
    </xf>
    <xf numFmtId="0" fontId="13" fillId="0" borderId="30" xfId="133" applyFont="1" applyBorder="1" applyAlignment="1">
      <alignment horizontal="center" vertical="center"/>
      <protection/>
    </xf>
    <xf numFmtId="180" fontId="13" fillId="0" borderId="30" xfId="156" applyFont="1" applyBorder="1" applyAlignment="1">
      <alignment horizontal="center" vertical="center"/>
    </xf>
    <xf numFmtId="0" fontId="22" fillId="0" borderId="24" xfId="133" applyFont="1" applyBorder="1" applyAlignment="1">
      <alignment horizontal="center" vertical="center"/>
      <protection/>
    </xf>
    <xf numFmtId="0" fontId="22" fillId="0" borderId="1" xfId="133" applyFont="1" applyBorder="1" applyAlignment="1">
      <alignment horizontal="center" vertical="center"/>
      <protection/>
    </xf>
    <xf numFmtId="0" fontId="22" fillId="0" borderId="1" xfId="133" applyFont="1" applyBorder="1" applyAlignment="1">
      <alignment horizontal="center" vertical="center" wrapText="1"/>
      <protection/>
    </xf>
    <xf numFmtId="187" fontId="0" fillId="0" borderId="1" xfId="150" applyNumberFormat="1" applyFont="1" applyBorder="1" applyAlignment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0" fillId="0" borderId="1" xfId="135" applyNumberFormat="1" applyFont="1" applyBorder="1" applyAlignment="1">
      <alignment horizontal="center" vertical="center"/>
      <protection/>
    </xf>
    <xf numFmtId="0" fontId="0" fillId="0" borderId="24" xfId="133" applyBorder="1" applyAlignment="1">
      <alignment vertical="center" textRotation="255"/>
      <protection/>
    </xf>
    <xf numFmtId="0" fontId="0" fillId="0" borderId="1" xfId="133" applyBorder="1" applyAlignment="1">
      <alignment horizontal="center" vertical="center"/>
      <protection/>
    </xf>
    <xf numFmtId="187" fontId="0" fillId="0" borderId="1" xfId="135" applyNumberFormat="1" applyFont="1" applyFill="1" applyBorder="1" applyAlignment="1">
      <alignment horizontal="center" vertical="center"/>
      <protection/>
    </xf>
    <xf numFmtId="0" fontId="0" fillId="0" borderId="27" xfId="133" applyBorder="1" applyAlignment="1">
      <alignment horizontal="center" vertical="center" textRotation="255"/>
      <protection/>
    </xf>
    <xf numFmtId="0" fontId="0" fillId="0" borderId="31" xfId="133" applyBorder="1" applyAlignment="1">
      <alignment horizontal="center" vertical="center" textRotation="255"/>
      <protection/>
    </xf>
    <xf numFmtId="0" fontId="0" fillId="0" borderId="28" xfId="133" applyBorder="1" applyAlignment="1">
      <alignment horizontal="center" vertical="center" textRotation="255"/>
      <protection/>
    </xf>
    <xf numFmtId="0" fontId="0" fillId="0" borderId="24" xfId="136" applyBorder="1" applyAlignment="1">
      <alignment horizontal="center" vertical="center" wrapText="1"/>
      <protection/>
    </xf>
    <xf numFmtId="0" fontId="0" fillId="0" borderId="1" xfId="136" applyBorder="1" applyAlignment="1">
      <alignment horizontal="center" vertical="center" wrapText="1"/>
      <protection/>
    </xf>
    <xf numFmtId="187" fontId="0" fillId="0" borderId="1" xfId="133" applyNumberFormat="1" applyBorder="1" applyAlignment="1">
      <alignment horizontal="right" vertical="center" wrapText="1"/>
      <protection/>
    </xf>
    <xf numFmtId="187" fontId="0" fillId="0" borderId="1" xfId="133" applyNumberFormat="1" applyBorder="1" applyAlignment="1">
      <alignment horizontal="center" vertical="center" wrapText="1"/>
      <protection/>
    </xf>
    <xf numFmtId="0" fontId="0" fillId="0" borderId="1" xfId="136" applyFont="1" applyBorder="1" applyAlignment="1">
      <alignment horizontal="center" vertical="center" wrapText="1"/>
      <protection/>
    </xf>
    <xf numFmtId="187" fontId="0" fillId="0" borderId="1" xfId="133" applyNumberFormat="1" applyFont="1" applyBorder="1" applyAlignment="1">
      <alignment horizontal="right" vertical="center" wrapText="1"/>
      <protection/>
    </xf>
    <xf numFmtId="187" fontId="0" fillId="0" borderId="1" xfId="133" applyNumberFormat="1" applyFont="1" applyBorder="1" applyAlignment="1">
      <alignment horizontal="center" vertical="center"/>
      <protection/>
    </xf>
    <xf numFmtId="187" fontId="0" fillId="0" borderId="1" xfId="133" applyNumberFormat="1" applyFont="1" applyBorder="1" applyAlignment="1">
      <alignment horizontal="right" vertical="center"/>
      <protection/>
    </xf>
    <xf numFmtId="0" fontId="0" fillId="0" borderId="28" xfId="133" applyFont="1" applyBorder="1" applyAlignment="1">
      <alignment vertical="center"/>
      <protection/>
    </xf>
    <xf numFmtId="0" fontId="22" fillId="0" borderId="25" xfId="133" applyFont="1" applyBorder="1" applyAlignment="1">
      <alignment horizontal="center" vertical="center" wrapText="1"/>
      <protection/>
    </xf>
    <xf numFmtId="0" fontId="22" fillId="0" borderId="25" xfId="133" applyFont="1" applyBorder="1" applyAlignment="1">
      <alignment horizontal="center" vertical="center"/>
      <protection/>
    </xf>
    <xf numFmtId="1" fontId="0" fillId="0" borderId="25" xfId="135" applyNumberFormat="1" applyFont="1" applyBorder="1" applyAlignment="1">
      <alignment horizontal="center" vertical="center"/>
      <protection/>
    </xf>
    <xf numFmtId="1" fontId="0" fillId="0" borderId="25" xfId="135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133" applyBorder="1" applyAlignment="1">
      <alignment horizontal="center" vertical="center" wrapText="1"/>
      <protection/>
    </xf>
    <xf numFmtId="0" fontId="13" fillId="0" borderId="0" xfId="133" applyFont="1" applyAlignment="1">
      <alignment vertical="center" wrapText="1"/>
      <protection/>
    </xf>
    <xf numFmtId="0" fontId="0" fillId="0" borderId="25" xfId="133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13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/>
    </xf>
    <xf numFmtId="186" fontId="14" fillId="0" borderId="25" xfId="0" applyNumberFormat="1" applyFont="1" applyBorder="1" applyAlignment="1">
      <alignment horizontal="center" vertical="center"/>
    </xf>
    <xf numFmtId="186" fontId="14" fillId="0" borderId="1" xfId="0" applyNumberFormat="1" applyFont="1" applyFill="1" applyBorder="1" applyAlignment="1">
      <alignment horizontal="center" vertical="center"/>
    </xf>
    <xf numFmtId="187" fontId="14" fillId="0" borderId="1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186" fontId="14" fillId="0" borderId="1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 vertical="center"/>
    </xf>
    <xf numFmtId="187" fontId="14" fillId="0" borderId="2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8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89" fontId="1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24" fillId="0" borderId="0" xfId="129" applyFont="1" applyAlignment="1">
      <alignment horizontal="center" vertical="center"/>
      <protection/>
    </xf>
    <xf numFmtId="185" fontId="24" fillId="0" borderId="0" xfId="129" applyNumberFormat="1" applyFont="1" applyAlignment="1">
      <alignment horizontal="center" vertical="center"/>
      <protection/>
    </xf>
    <xf numFmtId="0" fontId="2" fillId="0" borderId="30" xfId="129" applyFont="1" applyBorder="1" applyAlignment="1">
      <alignment horizontal="right" vertical="center"/>
      <protection/>
    </xf>
    <xf numFmtId="0" fontId="2" fillId="0" borderId="0" xfId="129" applyFont="1" applyBorder="1" applyAlignment="1">
      <alignment horizontal="right" vertical="center"/>
      <protection/>
    </xf>
    <xf numFmtId="185" fontId="2" fillId="0" borderId="0" xfId="129" applyNumberFormat="1" applyFont="1" applyBorder="1" applyAlignment="1">
      <alignment horizontal="right" vertical="center"/>
      <protection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185" fontId="26" fillId="0" borderId="18" xfId="129" applyNumberFormat="1" applyFont="1" applyFill="1" applyBorder="1" applyAlignment="1">
      <alignment horizontal="center" vertical="center" wrapText="1"/>
      <protection/>
    </xf>
    <xf numFmtId="0" fontId="27" fillId="0" borderId="35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185" fontId="28" fillId="0" borderId="18" xfId="0" applyNumberFormat="1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185" fontId="28" fillId="0" borderId="3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3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3" fillId="0" borderId="0" xfId="0" applyNumberFormat="1" applyFont="1" applyAlignment="1">
      <alignment horizontal="center" vertical="center"/>
    </xf>
    <xf numFmtId="0" fontId="23" fillId="0" borderId="3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0" fillId="0" borderId="1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44" fontId="0" fillId="0" borderId="0" xfId="157" applyFont="1" applyFill="1" applyAlignment="1">
      <alignment vertical="center"/>
    </xf>
    <xf numFmtId="44" fontId="0" fillId="0" borderId="0" xfId="157" applyFont="1" applyFill="1" applyBorder="1" applyAlignment="1">
      <alignment vertical="center"/>
    </xf>
    <xf numFmtId="44" fontId="0" fillId="0" borderId="30" xfId="157" applyFont="1" applyFill="1" applyBorder="1" applyAlignment="1">
      <alignment vertical="center"/>
    </xf>
    <xf numFmtId="44" fontId="0" fillId="0" borderId="30" xfId="157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85" fontId="0" fillId="0" borderId="2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left" vertical="center"/>
    </xf>
    <xf numFmtId="186" fontId="34" fillId="0" borderId="1" xfId="0" applyNumberFormat="1" applyFont="1" applyFill="1" applyBorder="1" applyAlignment="1">
      <alignment horizontal="center" vertical="center"/>
    </xf>
    <xf numFmtId="187" fontId="34" fillId="0" borderId="25" xfId="0" applyNumberFormat="1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left" vertical="center"/>
    </xf>
    <xf numFmtId="186" fontId="34" fillId="0" borderId="25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86" fontId="34" fillId="0" borderId="1" xfId="0" applyNumberFormat="1" applyFont="1" applyFill="1" applyBorder="1" applyAlignment="1">
      <alignment horizontal="center" vertical="center" shrinkToFit="1"/>
    </xf>
    <xf numFmtId="187" fontId="34" fillId="0" borderId="25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6" fontId="34" fillId="0" borderId="18" xfId="0" applyNumberFormat="1" applyFont="1" applyFill="1" applyBorder="1" applyAlignment="1">
      <alignment horizontal="center" vertical="center"/>
    </xf>
    <xf numFmtId="186" fontId="34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8" fontId="34" fillId="0" borderId="1" xfId="0" applyNumberFormat="1" applyFont="1" applyFill="1" applyBorder="1" applyAlignment="1">
      <alignment horizontal="center" vertical="center" shrinkToFit="1"/>
    </xf>
    <xf numFmtId="188" fontId="34" fillId="0" borderId="25" xfId="0" applyNumberFormat="1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30" xfId="0" applyFont="1" applyFill="1" applyBorder="1" applyAlignment="1">
      <alignment vertical="center"/>
    </xf>
    <xf numFmtId="186" fontId="16" fillId="0" borderId="30" xfId="0" applyNumberFormat="1" applyFont="1" applyFill="1" applyBorder="1" applyAlignment="1">
      <alignment vertical="center"/>
    </xf>
    <xf numFmtId="190" fontId="16" fillId="0" borderId="30" xfId="0" applyNumberFormat="1" applyFont="1" applyFill="1" applyBorder="1" applyAlignment="1">
      <alignment vertical="center"/>
    </xf>
    <xf numFmtId="187" fontId="16" fillId="0" borderId="30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left" vertical="center" wrapText="1"/>
    </xf>
    <xf numFmtId="186" fontId="34" fillId="0" borderId="1" xfId="0" applyNumberFormat="1" applyFont="1" applyFill="1" applyBorder="1" applyAlignment="1">
      <alignment horizontal="center" vertical="center" wrapText="1"/>
    </xf>
    <xf numFmtId="191" fontId="34" fillId="0" borderId="1" xfId="0" applyNumberFormat="1" applyFont="1" applyFill="1" applyBorder="1" applyAlignment="1">
      <alignment horizontal="center" vertical="center" wrapText="1"/>
    </xf>
    <xf numFmtId="187" fontId="34" fillId="0" borderId="4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left" vertical="center"/>
    </xf>
    <xf numFmtId="186" fontId="34" fillId="0" borderId="1" xfId="0" applyNumberFormat="1" applyFont="1" applyFill="1" applyBorder="1" applyAlignment="1">
      <alignment horizontal="center" vertical="center"/>
    </xf>
    <xf numFmtId="191" fontId="34" fillId="0" borderId="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188" fontId="34" fillId="0" borderId="18" xfId="0" applyNumberFormat="1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shrinkToFit="1"/>
    </xf>
    <xf numFmtId="188" fontId="34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shrinkToFit="1"/>
    </xf>
    <xf numFmtId="187" fontId="34" fillId="0" borderId="18" xfId="0" applyNumberFormat="1" applyFont="1" applyFill="1" applyBorder="1" applyAlignment="1">
      <alignment horizontal="center" vertical="center"/>
    </xf>
    <xf numFmtId="192" fontId="16" fillId="0" borderId="0" xfId="0" applyNumberFormat="1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0" fontId="16" fillId="0" borderId="0" xfId="0" applyNumberFormat="1" applyFont="1" applyFill="1" applyAlignment="1">
      <alignment vertical="center"/>
    </xf>
    <xf numFmtId="0" fontId="16" fillId="0" borderId="32" xfId="0" applyFont="1" applyFill="1" applyBorder="1" applyAlignment="1">
      <alignment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33" fillId="0" borderId="25" xfId="0" applyFont="1" applyFill="1" applyBorder="1" applyAlignment="1">
      <alignment horizontal="center" vertical="center"/>
    </xf>
    <xf numFmtId="0" fontId="34" fillId="0" borderId="1" xfId="119" applyFont="1" applyFill="1" applyBorder="1" applyAlignment="1">
      <alignment horizontal="center" vertical="center" shrinkToFit="1"/>
      <protection/>
    </xf>
    <xf numFmtId="187" fontId="34" fillId="0" borderId="25" xfId="119" applyNumberFormat="1" applyFont="1" applyFill="1" applyBorder="1" applyAlignment="1">
      <alignment horizontal="center" vertical="center" shrinkToFit="1"/>
      <protection/>
    </xf>
    <xf numFmtId="193" fontId="0" fillId="0" borderId="18" xfId="137" applyNumberFormat="1" applyFont="1" applyFill="1" applyBorder="1" applyAlignment="1">
      <alignment horizontal="center" vertical="center"/>
      <protection/>
    </xf>
  </cellXfs>
  <cellStyles count="16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好_（统计）2016年2月重点工业项目一览表" xfId="28"/>
    <cellStyle name="Followed Hyperlink" xfId="29"/>
    <cellStyle name="注释" xfId="30"/>
    <cellStyle name="常规 6" xfId="31"/>
    <cellStyle name="ColLevel_5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常规 8" xfId="41"/>
    <cellStyle name="ColLevel_7" xfId="42"/>
    <cellStyle name="标题 1" xfId="43"/>
    <cellStyle name="差_201602乡镇税收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链接单元格" xfId="52"/>
    <cellStyle name="好_201602乡镇税收" xfId="53"/>
    <cellStyle name="20% - 强调文字颜色 6" xfId="54"/>
    <cellStyle name="强调文字颜色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RowLevel_5" xfId="63"/>
    <cellStyle name="20% - 强调文字颜色 2" xfId="64"/>
    <cellStyle name="40% - 强调文字颜色 2" xfId="65"/>
    <cellStyle name="RowLevel_6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0,0&#13;&#10;NA&#13;&#10;" xfId="76"/>
    <cellStyle name="60% - 强调文字颜色 6" xfId="77"/>
    <cellStyle name="样式 1" xfId="78"/>
    <cellStyle name="??" xfId="79"/>
    <cellStyle name="常规 10 2 2 2" xfId="80"/>
    <cellStyle name="_Book1" xfId="81"/>
    <cellStyle name="常规 2" xfId="82"/>
    <cellStyle name="ColLevel_1" xfId="83"/>
    <cellStyle name="常规 3" xfId="84"/>
    <cellStyle name="ColLevel_2" xfId="85"/>
    <cellStyle name="常规 4" xfId="86"/>
    <cellStyle name="ColLevel_3" xfId="87"/>
    <cellStyle name="常规 5" xfId="88"/>
    <cellStyle name="ColLevel_4" xfId="89"/>
    <cellStyle name="常规 7" xfId="90"/>
    <cellStyle name="ColLevel_6" xfId="91"/>
    <cellStyle name="Grey" xfId="92"/>
    <cellStyle name="Normal - Style1" xfId="93"/>
    <cellStyle name="Normal_0105第二套审计报表定稿" xfId="94"/>
    <cellStyle name="Percent [2]" xfId="95"/>
    <cellStyle name="RowLevel_1" xfId="96"/>
    <cellStyle name="RowLevel_2" xfId="97"/>
    <cellStyle name="RowLevel_3" xfId="98"/>
    <cellStyle name="RowLevel_4" xfId="99"/>
    <cellStyle name="百分比 2 6" xfId="100"/>
    <cellStyle name="襞" xfId="101"/>
    <cellStyle name="常规_Book1_1" xfId="102"/>
    <cellStyle name="标题_2017年度前三个月计生报表" xfId="103"/>
    <cellStyle name="差_（统计）2016年2月重点工业项目一览表" xfId="104"/>
    <cellStyle name="差_2016.11 信息月报" xfId="105"/>
    <cellStyle name="差_2016.12 信息月报" xfId="106"/>
    <cellStyle name="差_2017.02 统计月报" xfId="107"/>
    <cellStyle name="差_2017年度前三个月计生报表" xfId="108"/>
    <cellStyle name="差_Book1" xfId="109"/>
    <cellStyle name="好_2016.12 信息月报" xfId="110"/>
    <cellStyle name="差_信息月报2016.6" xfId="111"/>
    <cellStyle name="差_信息月报2016.9" xfId="112"/>
    <cellStyle name="常规 10" xfId="113"/>
    <cellStyle name="常规 10 2 2" xfId="114"/>
    <cellStyle name="常规 10 2 2 2_2016.11 信息月报" xfId="115"/>
    <cellStyle name="常规 10 3 3" xfId="116"/>
    <cellStyle name="常规 10_2016.11 信息月报" xfId="117"/>
    <cellStyle name="好_信息月报2016.6" xfId="118"/>
    <cellStyle name="常规 11" xfId="119"/>
    <cellStyle name="常规 12" xfId="120"/>
    <cellStyle name="常规 13" xfId="121"/>
    <cellStyle name="好_信息月报2016.9" xfId="122"/>
    <cellStyle name="常规 14" xfId="123"/>
    <cellStyle name="常规 15" xfId="124"/>
    <cellStyle name="常规 22" xfId="125"/>
    <cellStyle name="표준_kc-elec system check list" xfId="126"/>
    <cellStyle name="常规 28" xfId="127"/>
    <cellStyle name="常规 9" xfId="128"/>
    <cellStyle name="常规 9 9" xfId="129"/>
    <cellStyle name="常规 9_2016.11 信息月报" xfId="130"/>
    <cellStyle name="常规_2010各县供电情况" xfId="131"/>
    <cellStyle name="常规_2010各县供电情况 3" xfId="132"/>
    <cellStyle name="常规_201602乡镇税收" xfId="133"/>
    <cellStyle name="常规_Sheet1" xfId="134"/>
    <cellStyle name="常规_Sheet2" xfId="135"/>
    <cellStyle name="常规_Sheet2_1" xfId="136"/>
    <cellStyle name="常规_Sheet3" xfId="137"/>
    <cellStyle name="常规_统计局报表1007" xfId="138"/>
    <cellStyle name="常规_镇供电_5" xfId="139"/>
    <cellStyle name="常规_镇供电" xfId="140"/>
    <cellStyle name="常规_镇供电_1" xfId="141"/>
    <cellStyle name="常规_镇供电_10" xfId="142"/>
    <cellStyle name="常规_镇供电_11" xfId="143"/>
    <cellStyle name="常规_镇供电_2" xfId="144"/>
    <cellStyle name="常规_镇供电_3" xfId="145"/>
    <cellStyle name="常规_镇供电_4" xfId="146"/>
    <cellStyle name="常规_镇供电_6" xfId="147"/>
    <cellStyle name="常规_镇供电_8" xfId="148"/>
    <cellStyle name="常规_镇供电_9" xfId="149"/>
    <cellStyle name="常规_镇税收" xfId="150"/>
    <cellStyle name="常规_Sheet1_Sheet1" xfId="151"/>
    <cellStyle name="好_2016.11 信息月报" xfId="152"/>
    <cellStyle name="好_2017.02 统计月报" xfId="153"/>
    <cellStyle name="好_2017年度前三个月计生报表" xfId="154"/>
    <cellStyle name="好_Book1" xfId="155"/>
    <cellStyle name="货币_201602乡镇税收" xfId="156"/>
    <cellStyle name="货币_2016年2月分乡镇固投" xfId="157"/>
    <cellStyle name="霓付 [0]_97MBO" xfId="158"/>
    <cellStyle name="霓付_97MBO" xfId="159"/>
    <cellStyle name="烹拳 [0]_97MBO" xfId="160"/>
    <cellStyle name="烹拳_97MBO" xfId="161"/>
    <cellStyle name="普通_ 白土" xfId="162"/>
    <cellStyle name="千分位[0]_ 白土" xfId="163"/>
    <cellStyle name="千分位_ 白土" xfId="164"/>
    <cellStyle name="千位[0]_laroux" xfId="165"/>
    <cellStyle name="千位_laroux" xfId="166"/>
    <cellStyle name="钎霖_laroux" xfId="167"/>
    <cellStyle name="콤마 [0]_BOILER-CO1" xfId="168"/>
    <cellStyle name="콤마_BOILER-CO1" xfId="169"/>
    <cellStyle name="통화 [0]_BOILER-CO1" xfId="170"/>
    <cellStyle name="통화_BOILER-CO1" xfId="171"/>
    <cellStyle name="표준_0N-HANDLING " xfId="172"/>
    <cellStyle name="常规 9 2" xfId="173"/>
    <cellStyle name="常规_2017年度前三个月计生报表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32654;&#20025;\&#32508;&#21512;&#20998;&#26512;\2017&#24180;\2017.03\2017.03%20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1在建"/>
      <sheetName val="镇固投"/>
      <sheetName val="县工业"/>
      <sheetName val="县固定资产"/>
      <sheetName val="县供电"/>
      <sheetName val="县社消"/>
      <sheetName val="县财政收支"/>
      <sheetName val="县CPI"/>
      <sheetName val="计生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zoomScale="70" zoomScaleNormal="70" zoomScaleSheetLayoutView="75" workbookViewId="0" topLeftCell="A85">
      <selection activeCell="A85" sqref="A85:IV85"/>
    </sheetView>
  </sheetViews>
  <sheetFormatPr defaultColWidth="9.00390625" defaultRowHeight="14.25"/>
  <cols>
    <col min="1" max="1" width="51.50390625" style="377" customWidth="1"/>
    <col min="2" max="2" width="14.75390625" style="377" customWidth="1"/>
    <col min="3" max="3" width="21.625" style="377" customWidth="1"/>
    <col min="4" max="4" width="21.125" style="377" customWidth="1"/>
    <col min="5" max="5" width="15.875" style="377" bestFit="1" customWidth="1"/>
    <col min="6" max="6" width="17.25390625" style="377" bestFit="1" customWidth="1"/>
    <col min="7" max="16384" width="9.00390625" style="377" customWidth="1"/>
  </cols>
  <sheetData>
    <row r="1" spans="1:4" s="114" customFormat="1" ht="49.5" customHeight="1">
      <c r="A1" s="381" t="s">
        <v>0</v>
      </c>
      <c r="B1" s="381"/>
      <c r="C1" s="381"/>
      <c r="D1" s="381"/>
    </row>
    <row r="2" spans="1:4" ht="19.5" customHeight="1">
      <c r="A2" s="382" t="s">
        <v>1</v>
      </c>
      <c r="B2" s="382"/>
      <c r="C2" s="382"/>
      <c r="D2" s="382"/>
    </row>
    <row r="3" spans="1:4" s="377" customFormat="1" ht="49.5" customHeight="1">
      <c r="A3" s="383" t="s">
        <v>2</v>
      </c>
      <c r="B3" s="384" t="s">
        <v>3</v>
      </c>
      <c r="C3" s="385" t="s">
        <v>4</v>
      </c>
      <c r="D3" s="386" t="s">
        <v>5</v>
      </c>
    </row>
    <row r="4" spans="1:4" s="378" customFormat="1" ht="49.5" customHeight="1">
      <c r="A4" s="387" t="s">
        <v>6</v>
      </c>
      <c r="B4" s="120" t="s">
        <v>7</v>
      </c>
      <c r="C4" s="388">
        <v>2035218.9232076867</v>
      </c>
      <c r="D4" s="389">
        <v>7.6516887829282325</v>
      </c>
    </row>
    <row r="5" spans="1:4" s="378" customFormat="1" ht="49.5" customHeight="1">
      <c r="A5" s="387" t="s">
        <v>8</v>
      </c>
      <c r="B5" s="120" t="s">
        <v>7</v>
      </c>
      <c r="C5" s="388">
        <v>46679.54</v>
      </c>
      <c r="D5" s="389">
        <v>-1.7174377661676345</v>
      </c>
    </row>
    <row r="6" spans="1:4" s="378" customFormat="1" ht="49.5" customHeight="1">
      <c r="A6" s="390" t="s">
        <v>9</v>
      </c>
      <c r="B6" s="120" t="s">
        <v>7</v>
      </c>
      <c r="C6" s="388">
        <v>1191359.9432076868</v>
      </c>
      <c r="D6" s="389">
        <v>8.379633412315826</v>
      </c>
    </row>
    <row r="7" spans="1:4" s="378" customFormat="1" ht="49.5" customHeight="1">
      <c r="A7" s="390" t="s">
        <v>10</v>
      </c>
      <c r="B7" s="120" t="s">
        <v>7</v>
      </c>
      <c r="C7" s="388">
        <v>797179.44</v>
      </c>
      <c r="D7" s="389">
        <v>7.029607988316002</v>
      </c>
    </row>
    <row r="8" spans="1:4" s="378" customFormat="1" ht="49.5" customHeight="1">
      <c r="A8" s="390" t="s">
        <v>11</v>
      </c>
      <c r="B8" s="120" t="s">
        <v>7</v>
      </c>
      <c r="C8" s="388">
        <v>1124260</v>
      </c>
      <c r="D8" s="389">
        <v>8.64331182221379</v>
      </c>
    </row>
    <row r="9" spans="1:4" s="378" customFormat="1" ht="49.5" customHeight="1">
      <c r="A9" s="387" t="s">
        <v>12</v>
      </c>
      <c r="B9" s="120" t="s">
        <v>7</v>
      </c>
      <c r="C9" s="388">
        <v>83613.79</v>
      </c>
      <c r="D9" s="389">
        <v>-1.47</v>
      </c>
    </row>
    <row r="10" spans="1:4" s="378" customFormat="1" ht="49.5" customHeight="1">
      <c r="A10" s="387" t="s">
        <v>13</v>
      </c>
      <c r="B10" s="120" t="s">
        <v>7</v>
      </c>
      <c r="C10" s="388">
        <v>4753299.124</v>
      </c>
      <c r="D10" s="389">
        <v>13.783180714918217</v>
      </c>
    </row>
    <row r="11" spans="1:4" s="114" customFormat="1" ht="49.5" customHeight="1">
      <c r="A11" s="387" t="s">
        <v>14</v>
      </c>
      <c r="B11" s="120" t="s">
        <v>7</v>
      </c>
      <c r="C11" s="388" t="s">
        <v>15</v>
      </c>
      <c r="D11" s="389">
        <v>18.1</v>
      </c>
    </row>
    <row r="12" spans="1:4" s="114" customFormat="1" ht="49.5" customHeight="1">
      <c r="A12" s="387" t="s">
        <v>16</v>
      </c>
      <c r="B12" s="120" t="s">
        <v>7</v>
      </c>
      <c r="C12" s="388">
        <v>120480</v>
      </c>
      <c r="D12" s="391" t="s">
        <v>15</v>
      </c>
    </row>
    <row r="13" spans="1:4" s="114" customFormat="1" ht="49.5" customHeight="1">
      <c r="A13" s="387" t="s">
        <v>17</v>
      </c>
      <c r="B13" s="120" t="s">
        <v>7</v>
      </c>
      <c r="C13" s="388">
        <v>218202</v>
      </c>
      <c r="D13" s="391" t="s">
        <v>15</v>
      </c>
    </row>
    <row r="14" spans="1:4" s="114" customFormat="1" ht="49.5" customHeight="1">
      <c r="A14" s="387" t="s">
        <v>18</v>
      </c>
      <c r="B14" s="120" t="s">
        <v>7</v>
      </c>
      <c r="C14" s="388" t="s">
        <v>15</v>
      </c>
      <c r="D14" s="391" t="s">
        <v>15</v>
      </c>
    </row>
    <row r="15" spans="1:4" s="378" customFormat="1" ht="49.5" customHeight="1">
      <c r="A15" s="387" t="s">
        <v>19</v>
      </c>
      <c r="B15" s="120" t="s">
        <v>7</v>
      </c>
      <c r="C15" s="388">
        <v>1250109.3</v>
      </c>
      <c r="D15" s="389">
        <v>12.2</v>
      </c>
    </row>
    <row r="16" spans="1:4" s="378" customFormat="1" ht="49.5" customHeight="1">
      <c r="A16" s="387" t="s">
        <v>20</v>
      </c>
      <c r="B16" s="120" t="s">
        <v>7</v>
      </c>
      <c r="C16" s="392">
        <v>215923</v>
      </c>
      <c r="D16" s="389">
        <v>11.6</v>
      </c>
    </row>
    <row r="17" spans="1:4" s="378" customFormat="1" ht="49.5" customHeight="1">
      <c r="A17" s="387" t="s">
        <v>21</v>
      </c>
      <c r="B17" s="120" t="s">
        <v>7</v>
      </c>
      <c r="C17" s="392">
        <v>130110</v>
      </c>
      <c r="D17" s="393">
        <v>25.3</v>
      </c>
    </row>
    <row r="18" spans="1:4" s="378" customFormat="1" ht="49.5" customHeight="1">
      <c r="A18" s="387" t="s">
        <v>22</v>
      </c>
      <c r="B18" s="120" t="s">
        <v>23</v>
      </c>
      <c r="C18" s="392">
        <v>656</v>
      </c>
      <c r="D18" s="389">
        <v>59.6</v>
      </c>
    </row>
    <row r="19" spans="1:4" s="378" customFormat="1" ht="49.5" customHeight="1">
      <c r="A19" s="387" t="s">
        <v>24</v>
      </c>
      <c r="B19" s="120" t="s">
        <v>23</v>
      </c>
      <c r="C19" s="392">
        <v>590</v>
      </c>
      <c r="D19" s="389">
        <v>-33.3</v>
      </c>
    </row>
    <row r="20" spans="1:4" ht="65.25" customHeight="1">
      <c r="A20" s="394" t="s">
        <v>25</v>
      </c>
      <c r="B20" s="394"/>
      <c r="C20" s="394"/>
      <c r="D20" s="394"/>
    </row>
    <row r="21" spans="1:4" ht="30" customHeight="1">
      <c r="A21" s="395"/>
      <c r="B21" s="395"/>
      <c r="C21" s="395"/>
      <c r="D21" s="395"/>
    </row>
    <row r="22" spans="1:4" s="114" customFormat="1" ht="49.5" customHeight="1">
      <c r="A22" s="381" t="s">
        <v>26</v>
      </c>
      <c r="B22" s="381"/>
      <c r="C22" s="381"/>
      <c r="D22" s="381"/>
    </row>
    <row r="23" spans="1:4" ht="19.5" customHeight="1">
      <c r="A23" s="382" t="s">
        <v>1</v>
      </c>
      <c r="B23" s="382"/>
      <c r="C23" s="382"/>
      <c r="D23" s="382"/>
    </row>
    <row r="24" spans="1:4" ht="49.5" customHeight="1">
      <c r="A24" s="383" t="s">
        <v>2</v>
      </c>
      <c r="B24" s="384" t="s">
        <v>3</v>
      </c>
      <c r="C24" s="385" t="s">
        <v>4</v>
      </c>
      <c r="D24" s="386" t="s">
        <v>5</v>
      </c>
    </row>
    <row r="25" spans="1:4" s="378" customFormat="1" ht="49.5" customHeight="1">
      <c r="A25" s="387" t="s">
        <v>27</v>
      </c>
      <c r="B25" s="120" t="s">
        <v>23</v>
      </c>
      <c r="C25" s="396">
        <v>24223</v>
      </c>
      <c r="D25" s="389">
        <v>40.3</v>
      </c>
    </row>
    <row r="26" spans="1:4" s="378" customFormat="1" ht="49.5" customHeight="1">
      <c r="A26" s="387" t="s">
        <v>28</v>
      </c>
      <c r="B26" s="120" t="s">
        <v>29</v>
      </c>
      <c r="C26" s="388">
        <v>154296.87409755116</v>
      </c>
      <c r="D26" s="397">
        <v>5.9617019988580555</v>
      </c>
    </row>
    <row r="27" spans="1:4" s="378" customFormat="1" ht="49.5" customHeight="1">
      <c r="A27" s="398" t="s">
        <v>30</v>
      </c>
      <c r="B27" s="120" t="s">
        <v>29</v>
      </c>
      <c r="C27" s="388">
        <v>146665.6552</v>
      </c>
      <c r="D27" s="397">
        <v>5.466896774107248</v>
      </c>
    </row>
    <row r="28" spans="1:4" s="378" customFormat="1" ht="49.5" customHeight="1">
      <c r="A28" s="398" t="s">
        <v>31</v>
      </c>
      <c r="B28" s="120" t="s">
        <v>29</v>
      </c>
      <c r="C28" s="388">
        <v>7631.2188975511435</v>
      </c>
      <c r="D28" s="397">
        <v>16.464484731566202</v>
      </c>
    </row>
    <row r="29" spans="1:4" s="378" customFormat="1" ht="49.5" customHeight="1">
      <c r="A29" s="387" t="s">
        <v>32</v>
      </c>
      <c r="B29" s="120" t="s">
        <v>29</v>
      </c>
      <c r="C29" s="388">
        <v>95343.3</v>
      </c>
      <c r="D29" s="397">
        <v>10.41</v>
      </c>
    </row>
    <row r="30" spans="1:4" s="378" customFormat="1" ht="49.5" customHeight="1">
      <c r="A30" s="387" t="s">
        <v>33</v>
      </c>
      <c r="B30" s="120" t="s">
        <v>34</v>
      </c>
      <c r="C30" s="388">
        <v>461</v>
      </c>
      <c r="D30" s="399" t="s">
        <v>35</v>
      </c>
    </row>
    <row r="31" spans="1:4" s="378" customFormat="1" ht="49.5" customHeight="1">
      <c r="A31" s="390" t="s">
        <v>36</v>
      </c>
      <c r="B31" s="400" t="s">
        <v>34</v>
      </c>
      <c r="C31" s="388">
        <v>1</v>
      </c>
      <c r="D31" s="401" t="s">
        <v>37</v>
      </c>
    </row>
    <row r="32" spans="1:5" s="378" customFormat="1" ht="49.5" customHeight="1">
      <c r="A32" s="387" t="s">
        <v>38</v>
      </c>
      <c r="B32" s="120" t="s">
        <v>7</v>
      </c>
      <c r="C32" s="402">
        <v>216019.755089</v>
      </c>
      <c r="D32" s="397">
        <v>-2.375</v>
      </c>
      <c r="E32" s="403"/>
    </row>
    <row r="33" spans="1:4" s="378" customFormat="1" ht="49.5" customHeight="1">
      <c r="A33" s="387" t="s">
        <v>39</v>
      </c>
      <c r="B33" s="120" t="s">
        <v>7</v>
      </c>
      <c r="C33" s="388">
        <v>83</v>
      </c>
      <c r="D33" s="397">
        <v>-22.4</v>
      </c>
    </row>
    <row r="34" spans="1:4" s="378" customFormat="1" ht="49.5" customHeight="1">
      <c r="A34" s="387" t="s">
        <v>40</v>
      </c>
      <c r="B34" s="120" t="s">
        <v>41</v>
      </c>
      <c r="C34" s="404">
        <v>101.8</v>
      </c>
      <c r="D34" s="405">
        <v>1.8</v>
      </c>
    </row>
    <row r="35" spans="1:4" s="378" customFormat="1" ht="49.5" customHeight="1">
      <c r="A35" s="387" t="s">
        <v>42</v>
      </c>
      <c r="B35" s="120" t="s">
        <v>41</v>
      </c>
      <c r="C35" s="405">
        <v>101.8</v>
      </c>
      <c r="D35" s="389">
        <v>1.8</v>
      </c>
    </row>
    <row r="36" spans="1:4" s="378" customFormat="1" ht="49.5" customHeight="1">
      <c r="A36" s="387" t="s">
        <v>43</v>
      </c>
      <c r="B36" s="120" t="s">
        <v>44</v>
      </c>
      <c r="C36" s="388">
        <v>10025</v>
      </c>
      <c r="D36" s="397">
        <v>8.4</v>
      </c>
    </row>
    <row r="37" spans="1:4" s="378" customFormat="1" ht="49.5" customHeight="1">
      <c r="A37" s="124" t="s">
        <v>45</v>
      </c>
      <c r="B37" s="120" t="s">
        <v>44</v>
      </c>
      <c r="C37" s="388">
        <v>6675</v>
      </c>
      <c r="D37" s="397">
        <v>10.3</v>
      </c>
    </row>
    <row r="38" spans="1:4" s="378" customFormat="1" ht="49.5" customHeight="1">
      <c r="A38" s="124" t="s">
        <v>46</v>
      </c>
      <c r="B38" s="120" t="s">
        <v>44</v>
      </c>
      <c r="C38" s="388">
        <v>13307</v>
      </c>
      <c r="D38" s="397">
        <v>7.8</v>
      </c>
    </row>
    <row r="39" spans="1:4" s="378" customFormat="1" ht="49.5" customHeight="1">
      <c r="A39" s="124" t="s">
        <v>47</v>
      </c>
      <c r="B39" s="120" t="s">
        <v>44</v>
      </c>
      <c r="C39" s="388">
        <v>6248</v>
      </c>
      <c r="D39" s="397">
        <v>9.5</v>
      </c>
    </row>
    <row r="40" spans="1:4" ht="49.5" customHeight="1">
      <c r="A40" s="406" t="s">
        <v>48</v>
      </c>
      <c r="B40" s="394"/>
      <c r="C40" s="394"/>
      <c r="D40" s="394"/>
    </row>
    <row r="41" spans="1:4" ht="49.5" customHeight="1">
      <c r="A41" s="407"/>
      <c r="B41" s="407"/>
      <c r="C41" s="407"/>
      <c r="D41" s="407"/>
    </row>
    <row r="42" spans="1:4" s="378" customFormat="1" ht="49.5" customHeight="1">
      <c r="A42" s="381" t="s">
        <v>49</v>
      </c>
      <c r="B42" s="381"/>
      <c r="C42" s="381"/>
      <c r="D42" s="381"/>
    </row>
    <row r="43" spans="1:4" ht="24.75" customHeight="1">
      <c r="A43" s="408"/>
      <c r="B43" s="409"/>
      <c r="C43" s="410"/>
      <c r="D43" s="411" t="s">
        <v>50</v>
      </c>
    </row>
    <row r="44" spans="1:4" ht="79.5" customHeight="1">
      <c r="A44" s="412" t="s">
        <v>51</v>
      </c>
      <c r="B44" s="384" t="s">
        <v>52</v>
      </c>
      <c r="C44" s="385" t="s">
        <v>4</v>
      </c>
      <c r="D44" s="386" t="s">
        <v>5</v>
      </c>
    </row>
    <row r="45" spans="1:4" ht="60" customHeight="1">
      <c r="A45" s="413" t="s">
        <v>53</v>
      </c>
      <c r="B45" s="414">
        <v>785</v>
      </c>
      <c r="C45" s="415">
        <v>4753299.124</v>
      </c>
      <c r="D45" s="416">
        <v>13.783180714918217</v>
      </c>
    </row>
    <row r="46" spans="1:4" ht="60" customHeight="1">
      <c r="A46" s="417" t="s">
        <v>54</v>
      </c>
      <c r="B46" s="418">
        <v>335</v>
      </c>
      <c r="C46" s="419">
        <v>1222103.818</v>
      </c>
      <c r="D46" s="416">
        <v>15.97493501243008</v>
      </c>
    </row>
    <row r="47" spans="1:4" ht="60" customHeight="1">
      <c r="A47" s="417" t="s">
        <v>55</v>
      </c>
      <c r="B47" s="418">
        <v>280</v>
      </c>
      <c r="C47" s="419">
        <v>920394.398</v>
      </c>
      <c r="D47" s="416">
        <v>15.095945242252412</v>
      </c>
    </row>
    <row r="48" spans="1:4" ht="60" customHeight="1">
      <c r="A48" s="417" t="s">
        <v>56</v>
      </c>
      <c r="B48" s="418">
        <v>41</v>
      </c>
      <c r="C48" s="419">
        <v>602882.472</v>
      </c>
      <c r="D48" s="416">
        <v>16.707856844337215</v>
      </c>
    </row>
    <row r="49" spans="1:4" ht="60" customHeight="1">
      <c r="A49" s="417" t="s">
        <v>57</v>
      </c>
      <c r="B49" s="418">
        <v>171</v>
      </c>
      <c r="C49" s="419">
        <v>1120622.292</v>
      </c>
      <c r="D49" s="416">
        <v>19.54101195658984</v>
      </c>
    </row>
    <row r="50" spans="1:4" ht="60" customHeight="1">
      <c r="A50" s="417" t="s">
        <v>58</v>
      </c>
      <c r="B50" s="418">
        <v>13</v>
      </c>
      <c r="C50" s="419">
        <v>94208.141</v>
      </c>
      <c r="D50" s="416">
        <v>67.70414393265139</v>
      </c>
    </row>
    <row r="51" spans="1:4" ht="60" customHeight="1">
      <c r="A51" s="417" t="s">
        <v>59</v>
      </c>
      <c r="B51" s="418">
        <v>94</v>
      </c>
      <c r="C51" s="419">
        <v>648871.351</v>
      </c>
      <c r="D51" s="416">
        <v>16.285116651575123</v>
      </c>
    </row>
    <row r="52" spans="1:4" ht="60" customHeight="1">
      <c r="A52" s="417" t="s">
        <v>60</v>
      </c>
      <c r="B52" s="418">
        <v>58</v>
      </c>
      <c r="C52" s="419">
        <v>402781.11</v>
      </c>
      <c r="D52" s="416">
        <v>-4.188687450081773</v>
      </c>
    </row>
    <row r="53" spans="1:4" ht="60" customHeight="1">
      <c r="A53" s="417" t="s">
        <v>61</v>
      </c>
      <c r="B53" s="418">
        <v>72</v>
      </c>
      <c r="C53" s="419">
        <v>615472.4809999999</v>
      </c>
      <c r="D53" s="416">
        <v>7.1796012662469195</v>
      </c>
    </row>
    <row r="54" spans="1:4" ht="60" customHeight="1">
      <c r="A54" s="417" t="s">
        <v>62</v>
      </c>
      <c r="B54" s="418">
        <v>20</v>
      </c>
      <c r="C54" s="419">
        <v>264369</v>
      </c>
      <c r="D54" s="416">
        <v>12.10812442551439</v>
      </c>
    </row>
    <row r="55" spans="1:4" ht="60" customHeight="1">
      <c r="A55" s="417" t="s">
        <v>63</v>
      </c>
      <c r="B55" s="418">
        <v>22</v>
      </c>
      <c r="C55" s="419">
        <v>117835.781</v>
      </c>
      <c r="D55" s="416">
        <v>0.8915936181071515</v>
      </c>
    </row>
    <row r="56" spans="1:4" ht="60" customHeight="1">
      <c r="A56" s="417" t="s">
        <v>64</v>
      </c>
      <c r="B56" s="418">
        <v>14</v>
      </c>
      <c r="C56" s="419">
        <v>140565.6</v>
      </c>
      <c r="D56" s="416">
        <v>20.044475008666637</v>
      </c>
    </row>
    <row r="57" spans="1:4" ht="56.25" customHeight="1">
      <c r="A57" s="420" t="s">
        <v>65</v>
      </c>
      <c r="B57" s="420"/>
      <c r="C57" s="420"/>
      <c r="D57" s="420"/>
    </row>
    <row r="58" spans="1:4" ht="45" customHeight="1">
      <c r="A58" s="421"/>
      <c r="B58" s="422"/>
      <c r="C58" s="422"/>
      <c r="D58" s="423"/>
    </row>
    <row r="59" spans="1:4" s="378" customFormat="1" ht="49.5" customHeight="1">
      <c r="A59" s="381" t="s">
        <v>66</v>
      </c>
      <c r="B59" s="381"/>
      <c r="C59" s="381"/>
      <c r="D59" s="381"/>
    </row>
    <row r="60" spans="1:4" s="114" customFormat="1" ht="19.5" customHeight="1">
      <c r="A60" s="424"/>
      <c r="B60" s="424"/>
      <c r="C60" s="424"/>
      <c r="D60" s="424"/>
    </row>
    <row r="61" spans="1:4" s="114" customFormat="1" ht="90" customHeight="1">
      <c r="A61" s="425" t="s">
        <v>67</v>
      </c>
      <c r="B61" s="426" t="s">
        <v>3</v>
      </c>
      <c r="C61" s="427" t="s">
        <v>4</v>
      </c>
      <c r="D61" s="428" t="s">
        <v>5</v>
      </c>
    </row>
    <row r="62" spans="1:4" s="114" customFormat="1" ht="90" customHeight="1">
      <c r="A62" s="429" t="s">
        <v>68</v>
      </c>
      <c r="B62" s="430" t="s">
        <v>7</v>
      </c>
      <c r="C62" s="396">
        <v>1250109.3</v>
      </c>
      <c r="D62" s="431">
        <v>12.2</v>
      </c>
    </row>
    <row r="63" spans="1:4" s="114" customFormat="1" ht="90" customHeight="1">
      <c r="A63" s="429" t="s">
        <v>69</v>
      </c>
      <c r="B63" s="430" t="s">
        <v>7</v>
      </c>
      <c r="C63" s="396">
        <v>533381.9</v>
      </c>
      <c r="D63" s="431">
        <v>19.4</v>
      </c>
    </row>
    <row r="64" spans="1:4" s="114" customFormat="1" ht="90" customHeight="1">
      <c r="A64" s="432" t="s">
        <v>70</v>
      </c>
      <c r="B64" s="430" t="s">
        <v>7</v>
      </c>
      <c r="C64" s="396">
        <v>525414.5</v>
      </c>
      <c r="D64" s="431">
        <v>19.5</v>
      </c>
    </row>
    <row r="65" spans="1:4" s="114" customFormat="1" ht="90" customHeight="1">
      <c r="A65" s="432" t="s">
        <v>71</v>
      </c>
      <c r="B65" s="430" t="s">
        <v>7</v>
      </c>
      <c r="C65" s="396">
        <v>7967.4</v>
      </c>
      <c r="D65" s="431">
        <v>10.6</v>
      </c>
    </row>
    <row r="66" spans="1:4" s="114" customFormat="1" ht="90" customHeight="1">
      <c r="A66" s="429" t="s">
        <v>72</v>
      </c>
      <c r="B66" s="430" t="s">
        <v>7</v>
      </c>
      <c r="C66" s="388" t="s">
        <v>15</v>
      </c>
      <c r="D66" s="433">
        <v>18.1</v>
      </c>
    </row>
    <row r="67" spans="1:4" s="114" customFormat="1" ht="90" customHeight="1">
      <c r="A67" s="434" t="s">
        <v>73</v>
      </c>
      <c r="B67" s="430" t="s">
        <v>7</v>
      </c>
      <c r="C67" s="388" t="s">
        <v>15</v>
      </c>
      <c r="D67" s="433">
        <v>15.9</v>
      </c>
    </row>
    <row r="68" spans="1:4" s="114" customFormat="1" ht="90" customHeight="1">
      <c r="A68" s="434" t="s">
        <v>74</v>
      </c>
      <c r="B68" s="430" t="s">
        <v>7</v>
      </c>
      <c r="C68" s="396">
        <v>93889</v>
      </c>
      <c r="D68" s="435">
        <v>28.5</v>
      </c>
    </row>
    <row r="69" spans="1:4" ht="85.5" customHeight="1">
      <c r="A69" s="406" t="s">
        <v>75</v>
      </c>
      <c r="B69" s="394"/>
      <c r="C69" s="394"/>
      <c r="D69" s="394"/>
    </row>
    <row r="70" spans="1:4" ht="45" customHeight="1">
      <c r="A70" s="421"/>
      <c r="B70" s="422"/>
      <c r="C70" s="422"/>
      <c r="D70" s="436"/>
    </row>
    <row r="71" spans="1:4" s="114" customFormat="1" ht="49.5" customHeight="1">
      <c r="A71" s="381" t="s">
        <v>76</v>
      </c>
      <c r="B71" s="381"/>
      <c r="C71" s="381"/>
      <c r="D71" s="381"/>
    </row>
    <row r="72" spans="1:4" ht="19.5" customHeight="1">
      <c r="A72" s="422"/>
      <c r="B72" s="422"/>
      <c r="C72" s="422"/>
      <c r="D72" s="422"/>
    </row>
    <row r="73" spans="1:4" ht="79.5" customHeight="1">
      <c r="A73" s="383" t="s">
        <v>67</v>
      </c>
      <c r="B73" s="384" t="s">
        <v>3</v>
      </c>
      <c r="C73" s="385" t="s">
        <v>4</v>
      </c>
      <c r="D73" s="386" t="s">
        <v>5</v>
      </c>
    </row>
    <row r="74" spans="1:6" s="114" customFormat="1" ht="79.5" customHeight="1">
      <c r="A74" s="437" t="s">
        <v>77</v>
      </c>
      <c r="B74" s="438" t="s">
        <v>7</v>
      </c>
      <c r="C74" s="396">
        <f>C75/0.9</f>
        <v>382402.0411111111</v>
      </c>
      <c r="D74" s="389">
        <v>6.06</v>
      </c>
      <c r="F74" s="439"/>
    </row>
    <row r="75" spans="1:4" s="114" customFormat="1" ht="79.5" customHeight="1">
      <c r="A75" s="437" t="s">
        <v>78</v>
      </c>
      <c r="B75" s="438" t="s">
        <v>7</v>
      </c>
      <c r="C75" s="396">
        <v>344161.837</v>
      </c>
      <c r="D75" s="389">
        <v>4</v>
      </c>
    </row>
    <row r="76" spans="1:4" s="114" customFormat="1" ht="79.5" customHeight="1">
      <c r="A76" s="437" t="s">
        <v>79</v>
      </c>
      <c r="B76" s="438" t="s">
        <v>23</v>
      </c>
      <c r="C76" s="396">
        <v>24223</v>
      </c>
      <c r="D76" s="389">
        <v>40.3</v>
      </c>
    </row>
    <row r="77" spans="1:4" s="114" customFormat="1" ht="79.5" customHeight="1">
      <c r="A77" s="437" t="s">
        <v>80</v>
      </c>
      <c r="B77" s="438" t="s">
        <v>23</v>
      </c>
      <c r="C77" s="396">
        <v>13395</v>
      </c>
      <c r="D77" s="389">
        <v>24.8</v>
      </c>
    </row>
    <row r="78" spans="1:4" s="114" customFormat="1" ht="79.5" customHeight="1">
      <c r="A78" s="437" t="s">
        <v>81</v>
      </c>
      <c r="B78" s="438" t="s">
        <v>34</v>
      </c>
      <c r="C78" s="392">
        <v>3</v>
      </c>
      <c r="D78" s="399" t="s">
        <v>82</v>
      </c>
    </row>
    <row r="79" spans="1:4" s="114" customFormat="1" ht="79.5" customHeight="1">
      <c r="A79" s="437" t="s">
        <v>83</v>
      </c>
      <c r="B79" s="438" t="s">
        <v>23</v>
      </c>
      <c r="C79" s="392">
        <v>1692</v>
      </c>
      <c r="D79" s="389">
        <v>-74.1</v>
      </c>
    </row>
    <row r="80" spans="1:4" s="114" customFormat="1" ht="79.5" customHeight="1">
      <c r="A80" s="437" t="s">
        <v>84</v>
      </c>
      <c r="B80" s="438" t="s">
        <v>23</v>
      </c>
      <c r="C80" s="392">
        <v>656</v>
      </c>
      <c r="D80" s="389">
        <v>59.6</v>
      </c>
    </row>
    <row r="81" spans="1:4" s="114" customFormat="1" ht="79.5" customHeight="1">
      <c r="A81" s="437" t="s">
        <v>85</v>
      </c>
      <c r="B81" s="438" t="s">
        <v>7</v>
      </c>
      <c r="C81" s="392">
        <v>604877</v>
      </c>
      <c r="D81" s="389">
        <v>2</v>
      </c>
    </row>
    <row r="82" spans="1:4" s="114" customFormat="1" ht="79.5" customHeight="1">
      <c r="A82" s="429" t="s">
        <v>86</v>
      </c>
      <c r="B82" s="430"/>
      <c r="C82" s="392"/>
      <c r="D82" s="393"/>
    </row>
    <row r="83" spans="1:4" s="114" customFormat="1" ht="79.5" customHeight="1">
      <c r="A83" s="429" t="s">
        <v>87</v>
      </c>
      <c r="B83" s="430" t="s">
        <v>23</v>
      </c>
      <c r="C83" s="392">
        <v>590</v>
      </c>
      <c r="D83" s="389">
        <v>-33.3</v>
      </c>
    </row>
    <row r="84" spans="1:4" ht="51" customHeight="1">
      <c r="A84" s="440"/>
      <c r="B84" s="441"/>
      <c r="C84" s="441"/>
      <c r="D84" s="441"/>
    </row>
    <row r="85" spans="1:4" s="114" customFormat="1" ht="49.5" customHeight="1">
      <c r="A85" s="381" t="s">
        <v>88</v>
      </c>
      <c r="B85" s="381"/>
      <c r="C85" s="381"/>
      <c r="D85" s="381"/>
    </row>
    <row r="86" spans="1:4" ht="19.5" customHeight="1">
      <c r="A86" s="421"/>
      <c r="B86" s="422"/>
      <c r="C86" s="422"/>
      <c r="D86" s="422"/>
    </row>
    <row r="87" spans="1:4" ht="60" customHeight="1">
      <c r="A87" s="383" t="s">
        <v>67</v>
      </c>
      <c r="B87" s="384" t="s">
        <v>3</v>
      </c>
      <c r="C87" s="385" t="s">
        <v>4</v>
      </c>
      <c r="D87" s="386" t="s">
        <v>5</v>
      </c>
    </row>
    <row r="88" spans="1:4" s="378" customFormat="1" ht="60" customHeight="1">
      <c r="A88" s="429" t="s">
        <v>89</v>
      </c>
      <c r="B88" s="430" t="s">
        <v>7</v>
      </c>
      <c r="C88" s="392">
        <v>215923</v>
      </c>
      <c r="D88" s="389">
        <v>11.6</v>
      </c>
    </row>
    <row r="89" spans="1:4" s="378" customFormat="1" ht="60" customHeight="1">
      <c r="A89" s="429" t="s">
        <v>90</v>
      </c>
      <c r="B89" s="430" t="s">
        <v>7</v>
      </c>
      <c r="C89" s="392">
        <v>130110</v>
      </c>
      <c r="D89" s="393">
        <v>25.3</v>
      </c>
    </row>
    <row r="90" spans="1:4" s="378" customFormat="1" ht="60" customHeight="1">
      <c r="A90" s="429" t="s">
        <v>91</v>
      </c>
      <c r="B90" s="430" t="s">
        <v>7</v>
      </c>
      <c r="C90" s="392">
        <v>85813</v>
      </c>
      <c r="D90" s="389">
        <v>-4.2</v>
      </c>
    </row>
    <row r="91" spans="1:4" s="378" customFormat="1" ht="60" customHeight="1">
      <c r="A91" s="429" t="s">
        <v>92</v>
      </c>
      <c r="B91" s="430" t="s">
        <v>7</v>
      </c>
      <c r="C91" s="392">
        <v>201514</v>
      </c>
      <c r="D91" s="389">
        <v>22</v>
      </c>
    </row>
    <row r="92" spans="1:4" s="114" customFormat="1" ht="60" customHeight="1">
      <c r="A92" s="429" t="s">
        <v>93</v>
      </c>
      <c r="B92" s="430" t="s">
        <v>7</v>
      </c>
      <c r="C92" s="396">
        <v>201039.13207465998</v>
      </c>
      <c r="D92" s="389">
        <v>9.1</v>
      </c>
    </row>
    <row r="93" spans="1:4" s="114" customFormat="1" ht="60" customHeight="1">
      <c r="A93" s="429" t="s">
        <v>94</v>
      </c>
      <c r="B93" s="430" t="s">
        <v>7</v>
      </c>
      <c r="C93" s="396">
        <v>100941.7</v>
      </c>
      <c r="D93" s="389">
        <v>32.45464744746323</v>
      </c>
    </row>
    <row r="94" spans="1:4" s="114" customFormat="1" ht="60" customHeight="1">
      <c r="A94" s="429" t="s">
        <v>95</v>
      </c>
      <c r="B94" s="430" t="s">
        <v>7</v>
      </c>
      <c r="C94" s="396">
        <v>100097.43207465998</v>
      </c>
      <c r="D94" s="389">
        <v>-7.4214768629313035</v>
      </c>
    </row>
    <row r="95" spans="1:4" s="378" customFormat="1" ht="60" customHeight="1">
      <c r="A95" s="442" t="s">
        <v>96</v>
      </c>
      <c r="B95" s="443" t="s">
        <v>96</v>
      </c>
      <c r="C95" s="425" t="s">
        <v>97</v>
      </c>
      <c r="D95" s="444" t="s">
        <v>98</v>
      </c>
    </row>
    <row r="96" spans="1:4" s="378" customFormat="1" ht="60" customHeight="1">
      <c r="A96" s="429" t="s">
        <v>99</v>
      </c>
      <c r="B96" s="430" t="s">
        <v>7</v>
      </c>
      <c r="C96" s="445">
        <v>9248672</v>
      </c>
      <c r="D96" s="446">
        <v>5.5</v>
      </c>
    </row>
    <row r="97" spans="1:4" s="378" customFormat="1" ht="60" customHeight="1">
      <c r="A97" s="429" t="s">
        <v>100</v>
      </c>
      <c r="B97" s="430" t="s">
        <v>7</v>
      </c>
      <c r="C97" s="445">
        <v>6704753</v>
      </c>
      <c r="D97" s="446">
        <v>8.3</v>
      </c>
    </row>
    <row r="98" spans="1:4" s="379" customFormat="1" ht="60" customHeight="1">
      <c r="A98" s="429" t="s">
        <v>101</v>
      </c>
      <c r="B98" s="430" t="s">
        <v>7</v>
      </c>
      <c r="C98" s="445">
        <v>7860048</v>
      </c>
      <c r="D98" s="446">
        <v>1.5</v>
      </c>
    </row>
    <row r="99" spans="1:4" s="379" customFormat="1" ht="60" customHeight="1">
      <c r="A99" s="429" t="s">
        <v>102</v>
      </c>
      <c r="B99" s="430" t="s">
        <v>7</v>
      </c>
      <c r="C99" s="445">
        <v>1144458</v>
      </c>
      <c r="D99" s="447" t="s">
        <v>103</v>
      </c>
    </row>
    <row r="100" spans="1:4" s="379" customFormat="1" ht="60" customHeight="1">
      <c r="A100" s="429" t="s">
        <v>104</v>
      </c>
      <c r="B100" s="430" t="s">
        <v>7</v>
      </c>
      <c r="C100" s="445">
        <v>3177576</v>
      </c>
      <c r="D100" s="447" t="s">
        <v>103</v>
      </c>
    </row>
    <row r="101" spans="1:4" s="378" customFormat="1" ht="60" customHeight="1">
      <c r="A101" s="429" t="s">
        <v>105</v>
      </c>
      <c r="B101" s="430" t="s">
        <v>7</v>
      </c>
      <c r="C101" s="445">
        <v>1885021</v>
      </c>
      <c r="D101" s="447" t="s">
        <v>103</v>
      </c>
    </row>
    <row r="102" spans="1:4" s="378" customFormat="1" ht="60" customHeight="1">
      <c r="A102" s="429" t="s">
        <v>106</v>
      </c>
      <c r="B102" s="430" t="s">
        <v>7</v>
      </c>
      <c r="C102" s="445">
        <v>1453926</v>
      </c>
      <c r="D102" s="447" t="s">
        <v>103</v>
      </c>
    </row>
    <row r="103" s="378" customFormat="1" ht="49.5" customHeight="1"/>
    <row r="104" s="380" customFormat="1" ht="19.5" customHeight="1"/>
    <row r="105" ht="48" customHeight="1"/>
    <row r="106" ht="48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44.25" customHeight="1"/>
    <row r="122" ht="57.7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.5" customHeight="1"/>
    <row r="132" ht="19.5" customHeight="1"/>
    <row r="133" ht="19.5" customHeight="1"/>
    <row r="134" ht="19.5" customHeight="1"/>
    <row r="135" ht="19.5" customHeight="1"/>
    <row r="136" ht="10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/>
  <mergeCells count="16">
    <mergeCell ref="A1:D1"/>
    <mergeCell ref="A2:D2"/>
    <mergeCell ref="A20:D20"/>
    <mergeCell ref="A21:D21"/>
    <mergeCell ref="A22:D22"/>
    <mergeCell ref="A23:D23"/>
    <mergeCell ref="A40:D40"/>
    <mergeCell ref="A41:D41"/>
    <mergeCell ref="A42:D42"/>
    <mergeCell ref="A57:D57"/>
    <mergeCell ref="A59:D59"/>
    <mergeCell ref="A60:D60"/>
    <mergeCell ref="A69:D69"/>
    <mergeCell ref="A71:D71"/>
    <mergeCell ref="A72:D72"/>
    <mergeCell ref="A85:D85"/>
  </mergeCells>
  <printOptions/>
  <pageMargins left="0.98" right="0.35" top="0.37" bottom="0.27" header="0.31" footer="0.2"/>
  <pageSetup horizontalDpi="600" verticalDpi="600" orientation="portrait" paperSize="9" scale="70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:IV1"/>
    </sheetView>
  </sheetViews>
  <sheetFormatPr defaultColWidth="9.00390625" defaultRowHeight="14.25"/>
  <cols>
    <col min="1" max="1" width="7.00390625" style="167" customWidth="1"/>
    <col min="2" max="2" width="20.375" style="167" customWidth="1"/>
    <col min="3" max="4" width="10.125" style="167" customWidth="1"/>
    <col min="5" max="5" width="11.125" style="167" customWidth="1"/>
    <col min="6" max="6" width="12.125" style="167" customWidth="1"/>
    <col min="7" max="7" width="11.00390625" style="167" customWidth="1"/>
    <col min="8" max="10" width="9.25390625" style="167" customWidth="1"/>
    <col min="11" max="254" width="9.00390625" style="167" customWidth="1"/>
  </cols>
  <sheetData>
    <row r="1" spans="1:7" ht="21" customHeight="1">
      <c r="A1" s="168" t="s">
        <v>303</v>
      </c>
      <c r="B1" s="168"/>
      <c r="C1" s="168"/>
      <c r="D1" s="168"/>
      <c r="E1" s="168"/>
      <c r="F1" s="168"/>
      <c r="G1" s="168"/>
    </row>
    <row r="2" spans="1:7" ht="14.25" customHeight="1">
      <c r="A2" s="169" t="s">
        <v>304</v>
      </c>
      <c r="B2" s="169"/>
      <c r="C2" s="169"/>
      <c r="D2" s="169"/>
      <c r="E2" s="169"/>
      <c r="F2" s="169"/>
      <c r="G2" s="169"/>
    </row>
    <row r="3" spans="1:7" ht="9" customHeight="1">
      <c r="A3" s="169"/>
      <c r="B3" s="169"/>
      <c r="C3" s="169"/>
      <c r="D3" s="169"/>
      <c r="E3" s="169"/>
      <c r="F3" s="169"/>
      <c r="G3" s="169"/>
    </row>
    <row r="4" spans="1:7" ht="19.5" customHeight="1">
      <c r="A4" s="136" t="s">
        <v>110</v>
      </c>
      <c r="B4" s="33"/>
      <c r="C4" s="170" t="s">
        <v>305</v>
      </c>
      <c r="D4" s="170"/>
      <c r="E4" s="170"/>
      <c r="F4" s="133" t="s">
        <v>306</v>
      </c>
      <c r="G4" s="171"/>
    </row>
    <row r="5" spans="1:7" ht="27" customHeight="1">
      <c r="A5" s="136"/>
      <c r="B5" s="33"/>
      <c r="C5" s="170" t="s">
        <v>307</v>
      </c>
      <c r="D5" s="170" t="s">
        <v>308</v>
      </c>
      <c r="E5" s="170" t="s">
        <v>309</v>
      </c>
      <c r="F5" s="133" t="s">
        <v>308</v>
      </c>
      <c r="G5" s="171" t="s">
        <v>309</v>
      </c>
    </row>
    <row r="6" spans="1:7" ht="19.5" customHeight="1">
      <c r="A6" s="172" t="s">
        <v>117</v>
      </c>
      <c r="B6" s="170"/>
      <c r="C6" s="173">
        <v>3</v>
      </c>
      <c r="D6" s="174"/>
      <c r="E6" s="173">
        <v>656</v>
      </c>
      <c r="F6" s="174"/>
      <c r="G6" s="175">
        <v>590</v>
      </c>
    </row>
    <row r="7" spans="1:7" ht="18.75" customHeight="1">
      <c r="A7" s="176" t="s">
        <v>118</v>
      </c>
      <c r="B7" s="148" t="s">
        <v>268</v>
      </c>
      <c r="C7" s="174"/>
      <c r="D7" s="174">
        <v>300</v>
      </c>
      <c r="E7" s="174"/>
      <c r="F7" s="174">
        <v>300</v>
      </c>
      <c r="G7" s="175"/>
    </row>
    <row r="8" spans="1:7" ht="18.75" customHeight="1">
      <c r="A8" s="176"/>
      <c r="B8" s="148" t="s">
        <v>269</v>
      </c>
      <c r="C8" s="174"/>
      <c r="D8" s="174">
        <v>5000</v>
      </c>
      <c r="E8" s="174"/>
      <c r="F8" s="174">
        <v>1500</v>
      </c>
      <c r="G8" s="175">
        <v>3</v>
      </c>
    </row>
    <row r="9" spans="1:7" ht="18.75" customHeight="1">
      <c r="A9" s="176"/>
      <c r="B9" s="148" t="s">
        <v>270</v>
      </c>
      <c r="C9" s="173"/>
      <c r="D9" s="173">
        <v>300</v>
      </c>
      <c r="E9" s="173"/>
      <c r="F9" s="173">
        <v>300</v>
      </c>
      <c r="G9" s="175"/>
    </row>
    <row r="10" spans="1:7" ht="18.75" customHeight="1">
      <c r="A10" s="176"/>
      <c r="B10" s="148" t="s">
        <v>271</v>
      </c>
      <c r="C10" s="173"/>
      <c r="D10" s="173">
        <v>300</v>
      </c>
      <c r="E10" s="173"/>
      <c r="F10" s="173">
        <v>300</v>
      </c>
      <c r="G10" s="175"/>
    </row>
    <row r="11" spans="1:7" ht="18.75" customHeight="1">
      <c r="A11" s="176"/>
      <c r="B11" s="148" t="s">
        <v>272</v>
      </c>
      <c r="C11" s="174"/>
      <c r="D11" s="174">
        <v>300</v>
      </c>
      <c r="E11" s="174"/>
      <c r="F11" s="174">
        <v>300</v>
      </c>
      <c r="G11" s="175"/>
    </row>
    <row r="12" spans="1:7" ht="18.75" customHeight="1">
      <c r="A12" s="176"/>
      <c r="B12" s="148" t="s">
        <v>273</v>
      </c>
      <c r="C12" s="174">
        <v>1</v>
      </c>
      <c r="D12" s="174">
        <v>300</v>
      </c>
      <c r="E12" s="174">
        <v>450</v>
      </c>
      <c r="F12" s="174">
        <v>300</v>
      </c>
      <c r="G12" s="175"/>
    </row>
    <row r="13" spans="1:7" ht="18.75" customHeight="1">
      <c r="A13" s="176"/>
      <c r="B13" s="148" t="s">
        <v>274</v>
      </c>
      <c r="C13" s="174"/>
      <c r="D13" s="174">
        <v>300</v>
      </c>
      <c r="E13" s="174"/>
      <c r="F13" s="174">
        <v>300</v>
      </c>
      <c r="G13" s="175">
        <v>31</v>
      </c>
    </row>
    <row r="14" spans="1:7" ht="18.75" customHeight="1">
      <c r="A14" s="176"/>
      <c r="B14" s="148" t="s">
        <v>275</v>
      </c>
      <c r="C14" s="173"/>
      <c r="D14" s="173">
        <v>2000</v>
      </c>
      <c r="E14" s="173"/>
      <c r="F14" s="173">
        <v>1000</v>
      </c>
      <c r="G14" s="175"/>
    </row>
    <row r="15" spans="1:7" ht="18.75" customHeight="1">
      <c r="A15" s="176"/>
      <c r="B15" s="148" t="s">
        <v>276</v>
      </c>
      <c r="C15" s="173"/>
      <c r="D15" s="173">
        <v>2000</v>
      </c>
      <c r="E15" s="173"/>
      <c r="F15" s="173">
        <v>1000</v>
      </c>
      <c r="G15" s="175"/>
    </row>
    <row r="16" spans="1:7" ht="18.75" customHeight="1">
      <c r="A16" s="176"/>
      <c r="B16" s="148" t="s">
        <v>277</v>
      </c>
      <c r="C16" s="173">
        <v>1</v>
      </c>
      <c r="D16" s="173">
        <v>3000</v>
      </c>
      <c r="E16" s="173">
        <v>8</v>
      </c>
      <c r="F16" s="173">
        <v>1500</v>
      </c>
      <c r="G16" s="175">
        <v>387</v>
      </c>
    </row>
    <row r="17" spans="1:7" ht="18.75" customHeight="1">
      <c r="A17" s="176"/>
      <c r="B17" s="148" t="s">
        <v>278</v>
      </c>
      <c r="C17" s="173">
        <v>1</v>
      </c>
      <c r="D17" s="173">
        <v>3000</v>
      </c>
      <c r="E17" s="173">
        <v>119</v>
      </c>
      <c r="F17" s="173">
        <v>1500</v>
      </c>
      <c r="G17" s="175">
        <v>119</v>
      </c>
    </row>
    <row r="18" spans="1:7" ht="18.75" customHeight="1">
      <c r="A18" s="153" t="s">
        <v>130</v>
      </c>
      <c r="B18" s="148" t="s">
        <v>279</v>
      </c>
      <c r="C18" s="174"/>
      <c r="D18" s="174">
        <v>200</v>
      </c>
      <c r="E18" s="174"/>
      <c r="F18" s="174">
        <v>200</v>
      </c>
      <c r="G18" s="175"/>
    </row>
    <row r="19" spans="1:7" ht="18.75" customHeight="1">
      <c r="A19" s="155"/>
      <c r="B19" s="148" t="s">
        <v>280</v>
      </c>
      <c r="C19" s="174"/>
      <c r="D19" s="174">
        <v>200</v>
      </c>
      <c r="E19" s="174"/>
      <c r="F19" s="174">
        <v>200</v>
      </c>
      <c r="G19" s="175"/>
    </row>
    <row r="20" spans="1:7" ht="18.75" customHeight="1">
      <c r="A20" s="155"/>
      <c r="B20" s="148" t="s">
        <v>281</v>
      </c>
      <c r="C20" s="174"/>
      <c r="D20" s="174">
        <v>200</v>
      </c>
      <c r="E20" s="174"/>
      <c r="F20" s="174">
        <v>200</v>
      </c>
      <c r="G20" s="175"/>
    </row>
    <row r="21" spans="1:7" ht="18.75" customHeight="1">
      <c r="A21" s="155"/>
      <c r="B21" s="148" t="s">
        <v>282</v>
      </c>
      <c r="C21" s="174"/>
      <c r="D21" s="174">
        <v>200</v>
      </c>
      <c r="E21" s="174"/>
      <c r="F21" s="174">
        <v>200</v>
      </c>
      <c r="G21" s="175"/>
    </row>
    <row r="22" spans="1:7" ht="18.75" customHeight="1">
      <c r="A22" s="155"/>
      <c r="B22" s="148" t="s">
        <v>283</v>
      </c>
      <c r="C22" s="174"/>
      <c r="D22" s="174">
        <v>200</v>
      </c>
      <c r="E22" s="174"/>
      <c r="F22" s="174">
        <v>200</v>
      </c>
      <c r="G22" s="175"/>
    </row>
    <row r="23" spans="1:7" ht="18.75" customHeight="1">
      <c r="A23" s="155"/>
      <c r="B23" s="148" t="s">
        <v>284</v>
      </c>
      <c r="C23" s="174"/>
      <c r="D23" s="174">
        <v>500</v>
      </c>
      <c r="E23" s="174"/>
      <c r="F23" s="174">
        <v>350</v>
      </c>
      <c r="G23" s="175"/>
    </row>
    <row r="24" spans="1:7" ht="18.75" customHeight="1">
      <c r="A24" s="155"/>
      <c r="B24" s="148" t="s">
        <v>285</v>
      </c>
      <c r="C24" s="173"/>
      <c r="D24" s="173">
        <v>200</v>
      </c>
      <c r="E24" s="173"/>
      <c r="F24" s="173">
        <v>200</v>
      </c>
      <c r="G24" s="175">
        <v>10</v>
      </c>
    </row>
    <row r="25" spans="1:7" ht="18.75" customHeight="1">
      <c r="A25" s="158"/>
      <c r="B25" s="148" t="s">
        <v>287</v>
      </c>
      <c r="C25" s="173"/>
      <c r="D25" s="173">
        <v>50</v>
      </c>
      <c r="E25" s="173"/>
      <c r="F25" s="173">
        <v>30</v>
      </c>
      <c r="G25" s="175"/>
    </row>
    <row r="26" spans="1:7" ht="18.75" customHeight="1">
      <c r="A26" s="159" t="s">
        <v>139</v>
      </c>
      <c r="B26" s="148" t="s">
        <v>140</v>
      </c>
      <c r="C26" s="177">
        <f aca="true" t="shared" si="0" ref="C26:G26">C7+C9+C10+C11</f>
        <v>0</v>
      </c>
      <c r="D26" s="177">
        <f t="shared" si="0"/>
        <v>1200</v>
      </c>
      <c r="E26" s="177">
        <f t="shared" si="0"/>
        <v>0</v>
      </c>
      <c r="F26" s="177">
        <f t="shared" si="0"/>
        <v>1200</v>
      </c>
      <c r="G26" s="178">
        <f t="shared" si="0"/>
        <v>0</v>
      </c>
    </row>
    <row r="27" spans="1:7" ht="18.75" customHeight="1">
      <c r="A27" s="140"/>
      <c r="B27" s="141" t="s">
        <v>141</v>
      </c>
      <c r="C27" s="177">
        <f aca="true" t="shared" si="1" ref="C27:G27">C12+C13+C19+C20+C21+C22+C23+C29+C30+C31+C32+C33+C34+C35</f>
        <v>1</v>
      </c>
      <c r="D27" s="177">
        <f t="shared" si="1"/>
        <v>4200</v>
      </c>
      <c r="E27" s="177">
        <f t="shared" si="1"/>
        <v>450</v>
      </c>
      <c r="F27" s="177">
        <f t="shared" si="1"/>
        <v>2400</v>
      </c>
      <c r="G27" s="178">
        <f t="shared" si="1"/>
        <v>31</v>
      </c>
    </row>
    <row r="28" spans="1:7" ht="18.75" customHeight="1">
      <c r="A28" s="176"/>
      <c r="B28" s="148" t="s">
        <v>289</v>
      </c>
      <c r="C28" s="177"/>
      <c r="D28" s="177">
        <v>50</v>
      </c>
      <c r="E28" s="177">
        <v>79</v>
      </c>
      <c r="F28" s="177">
        <v>30</v>
      </c>
      <c r="G28" s="178">
        <v>40</v>
      </c>
    </row>
    <row r="29" spans="1:7" ht="18.75" customHeight="1">
      <c r="A29" s="176"/>
      <c r="B29" s="148" t="s">
        <v>290</v>
      </c>
      <c r="C29" s="177"/>
      <c r="D29" s="177">
        <v>50</v>
      </c>
      <c r="E29" s="177"/>
      <c r="F29" s="177">
        <v>150</v>
      </c>
      <c r="G29" s="178"/>
    </row>
    <row r="30" spans="1:7" ht="18.75" customHeight="1">
      <c r="A30" s="176"/>
      <c r="B30" s="148" t="s">
        <v>291</v>
      </c>
      <c r="C30" s="177"/>
      <c r="D30" s="177">
        <v>50</v>
      </c>
      <c r="E30" s="177"/>
      <c r="F30" s="177">
        <v>30</v>
      </c>
      <c r="G30" s="178"/>
    </row>
    <row r="31" spans="1:7" ht="18.75" customHeight="1">
      <c r="A31" s="176"/>
      <c r="B31" s="148" t="s">
        <v>292</v>
      </c>
      <c r="C31" s="177"/>
      <c r="D31" s="177">
        <v>50</v>
      </c>
      <c r="E31" s="177"/>
      <c r="F31" s="177">
        <v>30</v>
      </c>
      <c r="G31" s="178"/>
    </row>
    <row r="32" spans="1:7" ht="18.75" customHeight="1">
      <c r="A32" s="176"/>
      <c r="B32" s="148" t="s">
        <v>293</v>
      </c>
      <c r="C32" s="174"/>
      <c r="D32" s="174">
        <v>50</v>
      </c>
      <c r="E32" s="174"/>
      <c r="F32" s="174">
        <v>30</v>
      </c>
      <c r="G32" s="175"/>
    </row>
    <row r="33" spans="1:7" ht="18.75" customHeight="1">
      <c r="A33" s="176"/>
      <c r="B33" s="148" t="s">
        <v>294</v>
      </c>
      <c r="C33" s="174"/>
      <c r="D33" s="174">
        <v>50</v>
      </c>
      <c r="E33" s="174"/>
      <c r="F33" s="174">
        <v>30</v>
      </c>
      <c r="G33" s="175"/>
    </row>
    <row r="34" spans="1:7" ht="18.75" customHeight="1">
      <c r="A34" s="176"/>
      <c r="B34" s="148" t="s">
        <v>295</v>
      </c>
      <c r="C34" s="177"/>
      <c r="D34" s="177">
        <v>50</v>
      </c>
      <c r="E34" s="177"/>
      <c r="F34" s="177">
        <v>30</v>
      </c>
      <c r="G34" s="178"/>
    </row>
    <row r="35" spans="1:7" ht="18.75" customHeight="1">
      <c r="A35" s="179" t="s">
        <v>149</v>
      </c>
      <c r="B35" s="148" t="s">
        <v>150</v>
      </c>
      <c r="C35" s="173"/>
      <c r="D35" s="173">
        <v>2000</v>
      </c>
      <c r="E35" s="173"/>
      <c r="F35" s="173">
        <v>350</v>
      </c>
      <c r="G35" s="180"/>
    </row>
    <row r="36" spans="1:7" ht="18.75" customHeight="1">
      <c r="A36" s="179"/>
      <c r="B36" s="170" t="s">
        <v>310</v>
      </c>
      <c r="C36" s="177"/>
      <c r="D36" s="177">
        <v>0</v>
      </c>
      <c r="E36" s="177"/>
      <c r="F36" s="177">
        <v>0</v>
      </c>
      <c r="G36" s="181">
        <v>0</v>
      </c>
    </row>
    <row r="37" spans="1:7" ht="18.75" customHeight="1">
      <c r="A37" s="179"/>
      <c r="B37" s="182" t="s">
        <v>311</v>
      </c>
      <c r="C37" s="170"/>
      <c r="D37" s="170">
        <v>0</v>
      </c>
      <c r="E37" s="170"/>
      <c r="F37" s="170">
        <v>0</v>
      </c>
      <c r="G37" s="183"/>
    </row>
  </sheetData>
  <sheetProtection/>
  <mergeCells count="11">
    <mergeCell ref="A1:G1"/>
    <mergeCell ref="A2:G2"/>
    <mergeCell ref="C4:E4"/>
    <mergeCell ref="F4:G4"/>
    <mergeCell ref="A6:B6"/>
    <mergeCell ref="A7:A17"/>
    <mergeCell ref="A18:A25"/>
    <mergeCell ref="A26:A27"/>
    <mergeCell ref="A28:A34"/>
    <mergeCell ref="A35:A37"/>
    <mergeCell ref="A4:B5"/>
  </mergeCells>
  <printOptions/>
  <pageMargins left="0.71" right="0.47" top="0.81" bottom="0.42" header="0" footer="0.5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IV1"/>
    </sheetView>
  </sheetViews>
  <sheetFormatPr defaultColWidth="9.00390625" defaultRowHeight="14.25"/>
  <cols>
    <col min="1" max="1" width="9.00390625" style="128" customWidth="1"/>
    <col min="2" max="2" width="23.50390625" style="128" customWidth="1"/>
    <col min="3" max="3" width="14.875" style="128" customWidth="1"/>
    <col min="4" max="4" width="17.875" style="128" customWidth="1"/>
    <col min="5" max="5" width="14.375" style="128" customWidth="1"/>
    <col min="6" max="16384" width="9.00390625" style="128" customWidth="1"/>
  </cols>
  <sheetData>
    <row r="1" spans="1:5" ht="24" customHeight="1">
      <c r="A1" s="129" t="s">
        <v>312</v>
      </c>
      <c r="B1" s="129"/>
      <c r="C1" s="129"/>
      <c r="D1" s="129"/>
      <c r="E1" s="129"/>
    </row>
    <row r="2" spans="2:6" ht="18.75">
      <c r="B2" s="103" t="s">
        <v>313</v>
      </c>
      <c r="C2" s="130"/>
      <c r="D2" s="130"/>
      <c r="E2" s="130"/>
      <c r="F2" s="131"/>
    </row>
    <row r="3" spans="1:6" ht="16.5" customHeight="1">
      <c r="A3" s="132" t="s">
        <v>314</v>
      </c>
      <c r="B3" s="32"/>
      <c r="C3" s="32" t="s">
        <v>315</v>
      </c>
      <c r="D3" s="133" t="s">
        <v>4</v>
      </c>
      <c r="E3" s="134" t="s">
        <v>316</v>
      </c>
      <c r="F3" s="135"/>
    </row>
    <row r="4" spans="1:6" ht="20.25" customHeight="1">
      <c r="A4" s="136" t="s">
        <v>317</v>
      </c>
      <c r="B4" s="33"/>
      <c r="C4" s="137">
        <v>48834.7898</v>
      </c>
      <c r="D4" s="138">
        <v>154296.87409755116</v>
      </c>
      <c r="E4" s="139">
        <v>5.9617019988580555</v>
      </c>
      <c r="F4" s="135"/>
    </row>
    <row r="5" spans="1:6" ht="20.25" customHeight="1">
      <c r="A5" s="140" t="s">
        <v>318</v>
      </c>
      <c r="B5" s="141"/>
      <c r="C5" s="142">
        <v>47094.7733</v>
      </c>
      <c r="D5" s="143">
        <v>146665.6552</v>
      </c>
      <c r="E5" s="139">
        <v>5.466896774107248</v>
      </c>
      <c r="F5" s="135"/>
    </row>
    <row r="6" spans="1:6" ht="20.25" customHeight="1">
      <c r="A6" s="140" t="s">
        <v>31</v>
      </c>
      <c r="B6" s="141"/>
      <c r="C6" s="137">
        <v>1740.0165</v>
      </c>
      <c r="D6" s="138">
        <v>7631.2188975511435</v>
      </c>
      <c r="E6" s="139">
        <v>16.464484731566202</v>
      </c>
      <c r="F6" s="135"/>
    </row>
    <row r="7" spans="1:6" ht="20.25" customHeight="1">
      <c r="A7" s="144" t="s">
        <v>319</v>
      </c>
      <c r="B7" s="145"/>
      <c r="C7" s="146">
        <v>11853.483182356194</v>
      </c>
      <c r="D7" s="138">
        <v>95343.6</v>
      </c>
      <c r="E7" s="139">
        <v>10.41</v>
      </c>
      <c r="F7" s="135"/>
    </row>
    <row r="8" spans="1:6" ht="20.25" customHeight="1">
      <c r="A8" s="147" t="s">
        <v>118</v>
      </c>
      <c r="B8" s="148" t="s">
        <v>268</v>
      </c>
      <c r="C8" s="149">
        <v>1833.2446</v>
      </c>
      <c r="D8" s="149">
        <v>8249.4471</v>
      </c>
      <c r="E8" s="139">
        <v>9.383703507069932</v>
      </c>
      <c r="F8" s="135"/>
    </row>
    <row r="9" spans="1:6" ht="20.25" customHeight="1">
      <c r="A9" s="147"/>
      <c r="B9" s="148" t="s">
        <v>269</v>
      </c>
      <c r="C9" s="149">
        <v>1580.3226</v>
      </c>
      <c r="D9" s="149">
        <v>6571.2322</v>
      </c>
      <c r="E9" s="139">
        <v>15.53235722636568</v>
      </c>
      <c r="F9" s="135"/>
    </row>
    <row r="10" spans="1:6" ht="20.25" customHeight="1">
      <c r="A10" s="147"/>
      <c r="B10" s="148" t="s">
        <v>270</v>
      </c>
      <c r="C10" s="149">
        <v>1853.2257</v>
      </c>
      <c r="D10" s="149">
        <v>8885.6255</v>
      </c>
      <c r="E10" s="139">
        <v>10.582643761877925</v>
      </c>
      <c r="F10" s="135"/>
    </row>
    <row r="11" spans="1:6" ht="20.25" customHeight="1">
      <c r="A11" s="147"/>
      <c r="B11" s="148" t="s">
        <v>271</v>
      </c>
      <c r="C11" s="150">
        <v>1307.8305</v>
      </c>
      <c r="D11" s="150">
        <v>7883.8853</v>
      </c>
      <c r="E11" s="139">
        <v>6.403461288551158</v>
      </c>
      <c r="F11" s="135"/>
    </row>
    <row r="12" spans="1:6" ht="20.25" customHeight="1">
      <c r="A12" s="147"/>
      <c r="B12" s="148" t="s">
        <v>272</v>
      </c>
      <c r="C12" s="150">
        <v>1190.3467</v>
      </c>
      <c r="D12" s="150">
        <v>5738.2233</v>
      </c>
      <c r="E12" s="139">
        <v>8.751728650244376</v>
      </c>
      <c r="F12" s="135"/>
    </row>
    <row r="13" spans="1:6" ht="20.25" customHeight="1">
      <c r="A13" s="147"/>
      <c r="B13" s="148" t="s">
        <v>273</v>
      </c>
      <c r="C13" s="138">
        <v>1282.1557</v>
      </c>
      <c r="D13" s="138">
        <v>4396.5557</v>
      </c>
      <c r="E13" s="139">
        <v>9.831518860854356</v>
      </c>
      <c r="F13" s="135"/>
    </row>
    <row r="14" spans="1:6" ht="20.25" customHeight="1">
      <c r="A14" s="147"/>
      <c r="B14" s="148" t="s">
        <v>274</v>
      </c>
      <c r="C14" s="151">
        <v>1638.6442000000002</v>
      </c>
      <c r="D14" s="151">
        <v>6983.2652</v>
      </c>
      <c r="E14" s="139">
        <v>16.098138786255106</v>
      </c>
      <c r="F14" s="135"/>
    </row>
    <row r="15" spans="1:6" ht="20.25" customHeight="1">
      <c r="A15" s="147"/>
      <c r="B15" s="148" t="s">
        <v>275</v>
      </c>
      <c r="C15" s="151">
        <v>1757.5392</v>
      </c>
      <c r="D15" s="151">
        <v>11334.859999999999</v>
      </c>
      <c r="E15" s="139">
        <v>5.967073534148274</v>
      </c>
      <c r="F15" s="135"/>
    </row>
    <row r="16" spans="1:6" ht="20.25" customHeight="1">
      <c r="A16" s="147"/>
      <c r="B16" s="148" t="s">
        <v>276</v>
      </c>
      <c r="C16" s="138">
        <v>2990.1</v>
      </c>
      <c r="D16" s="138">
        <v>20860.4</v>
      </c>
      <c r="E16" s="139">
        <v>15.503532590640296</v>
      </c>
      <c r="F16" s="135"/>
    </row>
    <row r="17" spans="1:6" ht="20.25" customHeight="1">
      <c r="A17" s="147"/>
      <c r="B17" s="148" t="s">
        <v>277</v>
      </c>
      <c r="C17" s="152">
        <v>4320.5593</v>
      </c>
      <c r="D17" s="152">
        <v>27022.2877</v>
      </c>
      <c r="E17" s="139">
        <v>10.758558774250671</v>
      </c>
      <c r="F17" s="135"/>
    </row>
    <row r="18" spans="1:6" ht="20.25" customHeight="1">
      <c r="A18" s="147"/>
      <c r="B18" s="148" t="s">
        <v>278</v>
      </c>
      <c r="C18" s="152">
        <v>2408.8302</v>
      </c>
      <c r="D18" s="152">
        <v>15388.730500000001</v>
      </c>
      <c r="E18" s="139">
        <v>13.010496442163284</v>
      </c>
      <c r="F18" s="135"/>
    </row>
    <row r="19" spans="1:6" ht="20.25" customHeight="1">
      <c r="A19" s="153" t="s">
        <v>130</v>
      </c>
      <c r="B19" s="148" t="s">
        <v>279</v>
      </c>
      <c r="C19" s="154">
        <v>700.6954</v>
      </c>
      <c r="D19" s="154">
        <v>2424.1775000000002</v>
      </c>
      <c r="E19" s="139">
        <v>9.236554129260737</v>
      </c>
      <c r="F19" s="135"/>
    </row>
    <row r="20" spans="1:6" ht="20.25" customHeight="1">
      <c r="A20" s="155"/>
      <c r="B20" s="148" t="s">
        <v>280</v>
      </c>
      <c r="C20" s="156">
        <v>986.7894</v>
      </c>
      <c r="D20" s="156">
        <v>3093.9016</v>
      </c>
      <c r="E20" s="139">
        <v>7.325008708726691</v>
      </c>
      <c r="F20" s="135"/>
    </row>
    <row r="21" spans="1:6" ht="20.25" customHeight="1">
      <c r="A21" s="155"/>
      <c r="B21" s="148" t="s">
        <v>281</v>
      </c>
      <c r="C21" s="138">
        <v>1072.0704</v>
      </c>
      <c r="D21" s="138">
        <v>3021.97</v>
      </c>
      <c r="E21" s="139">
        <v>-10.154006243496363</v>
      </c>
      <c r="F21" s="135"/>
    </row>
    <row r="22" spans="1:6" ht="20.25" customHeight="1">
      <c r="A22" s="155"/>
      <c r="B22" s="148" t="s">
        <v>282</v>
      </c>
      <c r="C22" s="157">
        <v>919.8509</v>
      </c>
      <c r="D22" s="157">
        <v>2764.099</v>
      </c>
      <c r="E22" s="139">
        <v>8.96085382514389</v>
      </c>
      <c r="F22" s="135"/>
    </row>
    <row r="23" spans="1:6" ht="20.25" customHeight="1">
      <c r="A23" s="155"/>
      <c r="B23" s="148" t="s">
        <v>283</v>
      </c>
      <c r="C23" s="157">
        <v>660.43</v>
      </c>
      <c r="D23" s="157">
        <v>2021.1504999999997</v>
      </c>
      <c r="E23" s="139">
        <v>15.724871293580023</v>
      </c>
      <c r="F23" s="135"/>
    </row>
    <row r="24" spans="1:6" ht="20.25" customHeight="1">
      <c r="A24" s="155"/>
      <c r="B24" s="148" t="s">
        <v>284</v>
      </c>
      <c r="C24" s="157">
        <v>889.0135</v>
      </c>
      <c r="D24" s="157">
        <v>4139.8845</v>
      </c>
      <c r="E24" s="139">
        <v>10.847015043564486</v>
      </c>
      <c r="F24" s="135"/>
    </row>
    <row r="25" spans="1:6" ht="20.25" customHeight="1">
      <c r="A25" s="155"/>
      <c r="B25" s="148" t="s">
        <v>285</v>
      </c>
      <c r="C25" s="138">
        <v>1193</v>
      </c>
      <c r="D25" s="138">
        <v>2643</v>
      </c>
      <c r="E25" s="139">
        <v>35.07435989165431</v>
      </c>
      <c r="F25" s="135"/>
    </row>
    <row r="26" spans="1:6" ht="20.25" customHeight="1">
      <c r="A26" s="158"/>
      <c r="B26" s="148" t="s">
        <v>287</v>
      </c>
      <c r="C26" s="138">
        <v>825.456</v>
      </c>
      <c r="D26" s="138">
        <v>3087.3251</v>
      </c>
      <c r="E26" s="139">
        <v>8.126153929022701</v>
      </c>
      <c r="F26" s="135"/>
    </row>
    <row r="27" spans="1:6" ht="20.25" customHeight="1">
      <c r="A27" s="159" t="s">
        <v>139</v>
      </c>
      <c r="B27" s="148" t="s">
        <v>140</v>
      </c>
      <c r="C27" s="138">
        <f>(C8+C10+C11+C12)*0.85</f>
        <v>5256.950374999999</v>
      </c>
      <c r="D27" s="138">
        <f>(D8+D10+D11+D12)*0.85</f>
        <v>26143.60402</v>
      </c>
      <c r="E27" s="160"/>
      <c r="F27" s="135"/>
    </row>
    <row r="28" spans="1:6" ht="20.25" customHeight="1">
      <c r="A28" s="159"/>
      <c r="B28" s="148" t="s">
        <v>141</v>
      </c>
      <c r="C28" s="138">
        <f>(C13+C14+C20+C21+C22+C23+C24+C31+C30+C32+C34+C33+C35)*0.9</f>
        <v>8010.092970000001</v>
      </c>
      <c r="D28" s="138">
        <f>(D13+D14+D20+D21+D22+D23+D24+D31+D30+D32+D34+D33+D35)*0.9</f>
        <v>27341.841419999997</v>
      </c>
      <c r="E28" s="160"/>
      <c r="F28" s="135"/>
    </row>
    <row r="29" spans="1:6" ht="20.25" customHeight="1">
      <c r="A29" s="147"/>
      <c r="B29" s="148" t="s">
        <v>289</v>
      </c>
      <c r="C29" s="161">
        <v>226.8969</v>
      </c>
      <c r="D29" s="161">
        <v>603.2573</v>
      </c>
      <c r="E29" s="162">
        <v>13.356706548828473</v>
      </c>
      <c r="F29" s="135"/>
    </row>
    <row r="30" spans="1:6" ht="20.25" customHeight="1">
      <c r="A30" s="147"/>
      <c r="B30" s="148" t="s">
        <v>290</v>
      </c>
      <c r="C30" s="163">
        <v>185.5674</v>
      </c>
      <c r="D30" s="163">
        <v>438.4385</v>
      </c>
      <c r="E30" s="162">
        <v>11.545355207939785</v>
      </c>
      <c r="F30" s="135"/>
    </row>
    <row r="31" spans="1:6" ht="20.25" customHeight="1">
      <c r="A31" s="147"/>
      <c r="B31" s="148" t="s">
        <v>291</v>
      </c>
      <c r="C31" s="163">
        <v>190.7148</v>
      </c>
      <c r="D31" s="163">
        <v>419.7686</v>
      </c>
      <c r="E31" s="162">
        <v>8.00350947610006</v>
      </c>
      <c r="F31" s="135"/>
    </row>
    <row r="32" spans="1:6" ht="20.25" customHeight="1">
      <c r="A32" s="147"/>
      <c r="B32" s="148" t="s">
        <v>292</v>
      </c>
      <c r="C32" s="164">
        <v>181.2899</v>
      </c>
      <c r="D32" s="164">
        <v>625.6855</v>
      </c>
      <c r="E32" s="162">
        <v>9.465628448216584</v>
      </c>
      <c r="F32" s="135"/>
    </row>
    <row r="33" spans="1:6" ht="20.25" customHeight="1">
      <c r="A33" s="147"/>
      <c r="B33" s="148" t="s">
        <v>293</v>
      </c>
      <c r="C33" s="165">
        <v>322.4235</v>
      </c>
      <c r="D33" s="165">
        <v>879.6753</v>
      </c>
      <c r="E33" s="162">
        <v>6.8794928737309125</v>
      </c>
      <c r="F33" s="135"/>
    </row>
    <row r="34" spans="1:6" ht="20.25" customHeight="1">
      <c r="A34" s="147"/>
      <c r="B34" s="148" t="s">
        <v>294</v>
      </c>
      <c r="C34" s="164">
        <v>113.9591</v>
      </c>
      <c r="D34" s="164">
        <v>294.5745</v>
      </c>
      <c r="E34" s="162">
        <v>21.490703671885665</v>
      </c>
      <c r="F34" s="135"/>
    </row>
    <row r="35" spans="1:6" ht="20.25" customHeight="1">
      <c r="A35" s="147"/>
      <c r="B35" s="148" t="s">
        <v>295</v>
      </c>
      <c r="C35" s="165">
        <v>457.1945</v>
      </c>
      <c r="D35" s="165">
        <v>1300.8549</v>
      </c>
      <c r="E35" s="162">
        <v>14.31908230819893</v>
      </c>
      <c r="F35" s="135"/>
    </row>
    <row r="36" spans="1:5" ht="21" customHeight="1">
      <c r="A36" s="166"/>
      <c r="B36" s="166"/>
      <c r="C36" s="166"/>
      <c r="D36" s="166"/>
      <c r="E36" s="166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IV1"/>
    </sheetView>
  </sheetViews>
  <sheetFormatPr defaultColWidth="11.00390625" defaultRowHeight="14.25"/>
  <cols>
    <col min="1" max="1" width="13.375" style="114" customWidth="1"/>
    <col min="2" max="2" width="17.625" style="114" customWidth="1"/>
    <col min="3" max="4" width="18.00390625" style="114" customWidth="1"/>
    <col min="5" max="16384" width="11.00390625" style="114" customWidth="1"/>
  </cols>
  <sheetData>
    <row r="1" spans="1:5" ht="30.75" customHeight="1">
      <c r="A1" s="25" t="s">
        <v>320</v>
      </c>
      <c r="B1" s="25"/>
      <c r="C1" s="25"/>
      <c r="D1" s="25"/>
      <c r="E1" s="115"/>
    </row>
    <row r="2" spans="1:5" ht="18.75">
      <c r="A2" s="116" t="s">
        <v>321</v>
      </c>
      <c r="B2" s="116"/>
      <c r="C2" s="116"/>
      <c r="D2" s="116"/>
      <c r="E2" s="117"/>
    </row>
    <row r="3" spans="1:4" ht="30.75" customHeight="1">
      <c r="A3" s="118"/>
      <c r="B3" s="119" t="s">
        <v>322</v>
      </c>
      <c r="C3" s="120" t="s">
        <v>323</v>
      </c>
      <c r="D3" s="121" t="s">
        <v>324</v>
      </c>
    </row>
    <row r="4" spans="1:4" ht="30.75" customHeight="1">
      <c r="A4" s="122"/>
      <c r="B4" s="123"/>
      <c r="C4" s="120" t="s">
        <v>325</v>
      </c>
      <c r="D4" s="121" t="s">
        <v>325</v>
      </c>
    </row>
    <row r="5" spans="1:4" ht="30.75" customHeight="1">
      <c r="A5" s="124" t="s">
        <v>326</v>
      </c>
      <c r="B5" s="125">
        <v>1729.5985</v>
      </c>
      <c r="C5" s="126">
        <v>8.1</v>
      </c>
      <c r="D5" s="127"/>
    </row>
    <row r="6" spans="1:4" ht="30.75" customHeight="1">
      <c r="A6" s="124" t="s">
        <v>139</v>
      </c>
      <c r="B6" s="125">
        <v>41.75579262557196</v>
      </c>
      <c r="C6" s="126">
        <v>11.3</v>
      </c>
      <c r="D6" s="127">
        <v>1</v>
      </c>
    </row>
    <row r="7" spans="1:4" ht="30.75" customHeight="1">
      <c r="A7" s="124" t="s">
        <v>327</v>
      </c>
      <c r="B7" s="125">
        <v>54.57104736556106</v>
      </c>
      <c r="C7" s="126">
        <v>8.5</v>
      </c>
      <c r="D7" s="127">
        <v>7</v>
      </c>
    </row>
    <row r="8" spans="1:4" ht="30.75" customHeight="1">
      <c r="A8" s="124" t="s">
        <v>328</v>
      </c>
      <c r="B8" s="125">
        <v>75.76082836671972</v>
      </c>
      <c r="C8" s="126">
        <v>7</v>
      </c>
      <c r="D8" s="127">
        <v>13</v>
      </c>
    </row>
    <row r="9" spans="1:4" ht="30.75" customHeight="1">
      <c r="A9" s="124" t="s">
        <v>329</v>
      </c>
      <c r="B9" s="125">
        <v>130.8922627318773</v>
      </c>
      <c r="C9" s="126">
        <v>7.3</v>
      </c>
      <c r="D9" s="127">
        <v>11</v>
      </c>
    </row>
    <row r="10" spans="1:4" ht="30.75" customHeight="1">
      <c r="A10" s="124" t="s">
        <v>330</v>
      </c>
      <c r="B10" s="125">
        <v>42.30043997197132</v>
      </c>
      <c r="C10" s="126">
        <v>9.6</v>
      </c>
      <c r="D10" s="127">
        <v>2</v>
      </c>
    </row>
    <row r="11" spans="1:4" ht="30.75" customHeight="1">
      <c r="A11" s="124" t="s">
        <v>331</v>
      </c>
      <c r="B11" s="125">
        <v>144.48422078513644</v>
      </c>
      <c r="C11" s="126">
        <v>9.2</v>
      </c>
      <c r="D11" s="127">
        <v>4</v>
      </c>
    </row>
    <row r="12" spans="1:4" ht="30.75" customHeight="1">
      <c r="A12" s="124" t="s">
        <v>332</v>
      </c>
      <c r="B12" s="125">
        <v>156.39240896297997</v>
      </c>
      <c r="C12" s="126">
        <v>8.6</v>
      </c>
      <c r="D12" s="127">
        <v>6</v>
      </c>
    </row>
    <row r="13" spans="1:4" ht="30.75" customHeight="1">
      <c r="A13" s="124" t="s">
        <v>333</v>
      </c>
      <c r="B13" s="125">
        <v>446.227778996854</v>
      </c>
      <c r="C13" s="126">
        <v>7.1</v>
      </c>
      <c r="D13" s="127">
        <v>12</v>
      </c>
    </row>
    <row r="14" spans="1:4" ht="30.75" customHeight="1">
      <c r="A14" s="124" t="s">
        <v>334</v>
      </c>
      <c r="B14" s="125">
        <v>203.52189232076867</v>
      </c>
      <c r="C14" s="126">
        <v>7.7</v>
      </c>
      <c r="D14" s="127">
        <v>10</v>
      </c>
    </row>
    <row r="15" spans="1:4" ht="30.75" customHeight="1">
      <c r="A15" s="124" t="s">
        <v>335</v>
      </c>
      <c r="B15" s="125">
        <v>172.19128372236113</v>
      </c>
      <c r="C15" s="126">
        <v>8.7</v>
      </c>
      <c r="D15" s="127">
        <v>5</v>
      </c>
    </row>
    <row r="16" spans="1:4" ht="30.75" customHeight="1">
      <c r="A16" s="124" t="s">
        <v>336</v>
      </c>
      <c r="B16" s="125">
        <v>132.6178331850761</v>
      </c>
      <c r="C16" s="126">
        <v>9.5</v>
      </c>
      <c r="D16" s="127">
        <v>3</v>
      </c>
    </row>
    <row r="17" spans="1:4" ht="30.75" customHeight="1">
      <c r="A17" s="124" t="s">
        <v>337</v>
      </c>
      <c r="B17" s="125">
        <v>80.12824994427214</v>
      </c>
      <c r="C17" s="126">
        <v>8.5</v>
      </c>
      <c r="D17" s="127">
        <v>7</v>
      </c>
    </row>
    <row r="18" spans="1:4" ht="30.75" customHeight="1">
      <c r="A18" s="124" t="s">
        <v>338</v>
      </c>
      <c r="B18" s="125">
        <v>44.36241102085018</v>
      </c>
      <c r="C18" s="126">
        <v>8.2</v>
      </c>
      <c r="D18" s="127">
        <v>9</v>
      </c>
    </row>
  </sheetData>
  <sheetProtection/>
  <mergeCells count="4"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2">
      <selection activeCell="H14" sqref="H14"/>
    </sheetView>
  </sheetViews>
  <sheetFormatPr defaultColWidth="9.00390625" defaultRowHeight="14.25"/>
  <cols>
    <col min="1" max="2" width="17.625" style="0" customWidth="1"/>
    <col min="3" max="3" width="13.625" style="0" customWidth="1"/>
    <col min="4" max="4" width="17.625" style="0" customWidth="1"/>
    <col min="5" max="5" width="13.625" style="0" customWidth="1"/>
  </cols>
  <sheetData>
    <row r="1" spans="1:5" ht="27" customHeight="1">
      <c r="A1" s="25" t="s">
        <v>339</v>
      </c>
      <c r="B1" s="25"/>
      <c r="C1" s="25"/>
      <c r="D1" s="25"/>
      <c r="E1" s="25"/>
    </row>
    <row r="2" spans="1:5" ht="19.5">
      <c r="A2" s="103" t="s">
        <v>340</v>
      </c>
      <c r="B2" s="103"/>
      <c r="C2" s="103"/>
      <c r="D2" s="103"/>
      <c r="E2" s="103"/>
    </row>
    <row r="3" spans="1:5" ht="37.5" customHeight="1">
      <c r="A3" s="104"/>
      <c r="B3" s="105" t="s">
        <v>341</v>
      </c>
      <c r="C3" s="105" t="s">
        <v>5</v>
      </c>
      <c r="D3" s="106" t="s">
        <v>342</v>
      </c>
      <c r="E3" s="107" t="s">
        <v>5</v>
      </c>
    </row>
    <row r="4" spans="1:5" ht="37.5" customHeight="1">
      <c r="A4" s="108" t="s">
        <v>343</v>
      </c>
      <c r="B4" s="109"/>
      <c r="C4" s="110">
        <v>13.859048556546028</v>
      </c>
      <c r="D4" s="109"/>
      <c r="E4" s="111">
        <v>27.01229345524088</v>
      </c>
    </row>
    <row r="5" spans="1:5" ht="37.5" customHeight="1">
      <c r="A5" s="108" t="s">
        <v>139</v>
      </c>
      <c r="B5" s="109"/>
      <c r="C5" s="110">
        <v>60.46891696523979</v>
      </c>
      <c r="D5" s="109"/>
      <c r="E5" s="111">
        <v>-5.701184562476115</v>
      </c>
    </row>
    <row r="6" spans="1:5" ht="37.5" customHeight="1">
      <c r="A6" s="108" t="s">
        <v>344</v>
      </c>
      <c r="B6" s="109"/>
      <c r="C6" s="110">
        <v>-4.494746851589859</v>
      </c>
      <c r="D6" s="109"/>
      <c r="E6" s="111">
        <v>1898.2857142857142</v>
      </c>
    </row>
    <row r="7" spans="1:5" ht="37.5" customHeight="1">
      <c r="A7" s="108" t="s">
        <v>345</v>
      </c>
      <c r="B7" s="109"/>
      <c r="C7" s="110">
        <v>9.79341422199218</v>
      </c>
      <c r="D7" s="109"/>
      <c r="E7" s="111">
        <v>-96.61752862495186</v>
      </c>
    </row>
    <row r="8" spans="1:5" ht="37.5" customHeight="1">
      <c r="A8" s="108" t="s">
        <v>346</v>
      </c>
      <c r="B8" s="109"/>
      <c r="C8" s="110">
        <v>16.096006254087335</v>
      </c>
      <c r="D8" s="109"/>
      <c r="E8" s="111">
        <v>12.562153277172811</v>
      </c>
    </row>
    <row r="9" spans="1:5" ht="37.5" customHeight="1">
      <c r="A9" s="108" t="s">
        <v>347</v>
      </c>
      <c r="B9" s="109"/>
      <c r="C9" s="110">
        <v>26.66572836030965</v>
      </c>
      <c r="D9" s="109"/>
      <c r="E9" s="111">
        <v>89.60257341496316</v>
      </c>
    </row>
    <row r="10" spans="1:5" ht="37.5" customHeight="1">
      <c r="A10" s="108" t="s">
        <v>348</v>
      </c>
      <c r="B10" s="109"/>
      <c r="C10" s="110">
        <v>15.557293051647303</v>
      </c>
      <c r="D10" s="109"/>
      <c r="E10" s="111">
        <v>-55.910269275798626</v>
      </c>
    </row>
    <row r="11" spans="1:5" ht="37.5" customHeight="1">
      <c r="A11" s="108" t="s">
        <v>349</v>
      </c>
      <c r="B11" s="109"/>
      <c r="C11" s="110">
        <v>12.944766120681027</v>
      </c>
      <c r="D11" s="109"/>
      <c r="E11" s="111">
        <v>53.55221462077532</v>
      </c>
    </row>
    <row r="12" spans="1:5" ht="37.5" customHeight="1">
      <c r="A12" s="108" t="s">
        <v>350</v>
      </c>
      <c r="B12" s="109"/>
      <c r="C12" s="110">
        <v>18.089509994693074</v>
      </c>
      <c r="D12" s="109"/>
      <c r="E12" s="111">
        <v>38.55609361862989</v>
      </c>
    </row>
    <row r="13" spans="1:5" ht="37.5" customHeight="1">
      <c r="A13" s="108" t="s">
        <v>351</v>
      </c>
      <c r="B13" s="109"/>
      <c r="C13" s="110">
        <v>17.947884393586477</v>
      </c>
      <c r="D13" s="109"/>
      <c r="E13" s="111">
        <v>30.670972079330966</v>
      </c>
    </row>
    <row r="14" spans="1:5" ht="37.5" customHeight="1">
      <c r="A14" s="108" t="s">
        <v>327</v>
      </c>
      <c r="B14" s="109"/>
      <c r="C14" s="110">
        <v>3.059522480368382</v>
      </c>
      <c r="D14" s="109"/>
      <c r="E14" s="111">
        <v>404.07463006648084</v>
      </c>
    </row>
    <row r="15" spans="1:5" ht="37.5" customHeight="1">
      <c r="A15" s="108" t="s">
        <v>352</v>
      </c>
      <c r="B15" s="109"/>
      <c r="C15" s="110">
        <v>23.821550808450365</v>
      </c>
      <c r="D15" s="109"/>
      <c r="E15" s="111">
        <v>7.428613153735128</v>
      </c>
    </row>
    <row r="16" spans="1:5" ht="37.5" customHeight="1">
      <c r="A16" s="108" t="s">
        <v>353</v>
      </c>
      <c r="B16" s="109"/>
      <c r="C16" s="110">
        <v>19.62151050304035</v>
      </c>
      <c r="D16" s="109"/>
      <c r="E16" s="111">
        <v>18.989409490621</v>
      </c>
    </row>
    <row r="17" spans="1:5" ht="37.5" customHeight="1">
      <c r="A17" s="108" t="s">
        <v>354</v>
      </c>
      <c r="B17" s="109"/>
      <c r="C17" s="110">
        <v>-12.752182686870682</v>
      </c>
      <c r="D17" s="109"/>
      <c r="E17" s="111">
        <v>216.95303550973654</v>
      </c>
    </row>
    <row r="18" spans="1:5" ht="48.75" customHeight="1">
      <c r="A18" s="112" t="s">
        <v>355</v>
      </c>
      <c r="B18" s="112"/>
      <c r="C18" s="112"/>
      <c r="D18" s="112"/>
      <c r="E18" s="112"/>
    </row>
    <row r="20" ht="14.25">
      <c r="B20" s="113"/>
    </row>
    <row r="21" ht="14.25">
      <c r="B21" s="113"/>
    </row>
    <row r="22" ht="14.25">
      <c r="B22" s="113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IV1"/>
    </sheetView>
  </sheetViews>
  <sheetFormatPr defaultColWidth="9.00390625" defaultRowHeight="14.25"/>
  <cols>
    <col min="1" max="1" width="24.75390625" style="79" customWidth="1"/>
    <col min="2" max="2" width="11.375" style="79" customWidth="1"/>
    <col min="3" max="3" width="11.50390625" style="79" customWidth="1"/>
    <col min="4" max="4" width="12.625" style="80" customWidth="1"/>
    <col min="5" max="5" width="13.50390625" style="80" customWidth="1"/>
    <col min="6" max="16384" width="9.00390625" style="79" customWidth="1"/>
  </cols>
  <sheetData>
    <row r="1" spans="1:5" ht="22.5">
      <c r="A1" s="81" t="s">
        <v>356</v>
      </c>
      <c r="B1" s="81"/>
      <c r="C1" s="81"/>
      <c r="D1" s="82"/>
      <c r="E1" s="82"/>
    </row>
    <row r="3" spans="1:5" ht="19.5">
      <c r="A3" s="83"/>
      <c r="B3" s="79" t="s">
        <v>108</v>
      </c>
      <c r="E3" s="84" t="s">
        <v>357</v>
      </c>
    </row>
    <row r="4" spans="1:5" ht="36.75" customHeight="1">
      <c r="A4" s="85"/>
      <c r="B4" s="86" t="s">
        <v>358</v>
      </c>
      <c r="C4" s="86" t="s">
        <v>359</v>
      </c>
      <c r="D4" s="87" t="s">
        <v>360</v>
      </c>
      <c r="E4" s="88" t="s">
        <v>361</v>
      </c>
    </row>
    <row r="5" spans="1:5" ht="36.75" customHeight="1">
      <c r="A5" s="89" t="s">
        <v>343</v>
      </c>
      <c r="B5" s="90">
        <v>820.33</v>
      </c>
      <c r="C5" s="91">
        <v>7.958985142677463</v>
      </c>
      <c r="D5" s="92">
        <v>3362.31</v>
      </c>
      <c r="E5" s="93">
        <v>95.7</v>
      </c>
    </row>
    <row r="6" spans="1:5" ht="36.75" customHeight="1">
      <c r="A6" s="89" t="s">
        <v>139</v>
      </c>
      <c r="B6" s="90">
        <v>35.05504605463284</v>
      </c>
      <c r="C6" s="91">
        <v>11.9</v>
      </c>
      <c r="D6" s="92">
        <v>138.71</v>
      </c>
      <c r="E6" s="93">
        <v>94.8</v>
      </c>
    </row>
    <row r="7" spans="1:5" ht="36.75" customHeight="1">
      <c r="A7" s="89" t="s">
        <v>344</v>
      </c>
      <c r="B7" s="90">
        <v>18.91495224189329</v>
      </c>
      <c r="C7" s="91">
        <v>15</v>
      </c>
      <c r="D7" s="92">
        <v>84.92</v>
      </c>
      <c r="E7" s="93">
        <v>98.7</v>
      </c>
    </row>
    <row r="8" spans="1:5" ht="36.75" customHeight="1">
      <c r="A8" s="89" t="s">
        <v>345</v>
      </c>
      <c r="B8" s="90">
        <v>17.188151852527835</v>
      </c>
      <c r="C8" s="91">
        <v>-2</v>
      </c>
      <c r="D8" s="92">
        <v>78.95</v>
      </c>
      <c r="E8" s="93">
        <v>91.2</v>
      </c>
    </row>
    <row r="9" spans="1:5" ht="36.75" customHeight="1">
      <c r="A9" s="89" t="s">
        <v>346</v>
      </c>
      <c r="B9" s="90">
        <v>26.221414004988745</v>
      </c>
      <c r="C9" s="91">
        <v>10.348757083442786</v>
      </c>
      <c r="D9" s="92">
        <v>108.33</v>
      </c>
      <c r="E9" s="93">
        <v>99.1</v>
      </c>
    </row>
    <row r="10" spans="1:5" ht="36.75" customHeight="1">
      <c r="A10" s="89" t="s">
        <v>347</v>
      </c>
      <c r="B10" s="90">
        <v>109.75663052868528</v>
      </c>
      <c r="C10" s="91">
        <v>7</v>
      </c>
      <c r="D10" s="92">
        <v>430.27</v>
      </c>
      <c r="E10" s="93">
        <v>98.3</v>
      </c>
    </row>
    <row r="11" spans="1:5" ht="36.75" customHeight="1">
      <c r="A11" s="89" t="s">
        <v>348</v>
      </c>
      <c r="B11" s="90">
        <v>55.32748299568048</v>
      </c>
      <c r="C11" s="91">
        <v>6.508442012976816</v>
      </c>
      <c r="D11" s="92">
        <v>240.95</v>
      </c>
      <c r="E11" s="93">
        <v>98.7</v>
      </c>
    </row>
    <row r="12" spans="1:5" ht="36.75" customHeight="1">
      <c r="A12" s="89" t="s">
        <v>349</v>
      </c>
      <c r="B12" s="90">
        <v>232.15982807081585</v>
      </c>
      <c r="C12" s="91">
        <v>7.438818881277937</v>
      </c>
      <c r="D12" s="92">
        <v>987.63</v>
      </c>
      <c r="E12" s="93">
        <v>95.2</v>
      </c>
    </row>
    <row r="13" spans="1:5" ht="36.75" customHeight="1">
      <c r="A13" s="89" t="s">
        <v>350</v>
      </c>
      <c r="B13" s="90">
        <v>84.30379241954128</v>
      </c>
      <c r="C13" s="91">
        <v>9.2</v>
      </c>
      <c r="D13" s="92">
        <v>458.39</v>
      </c>
      <c r="E13" s="93">
        <v>96.4</v>
      </c>
    </row>
    <row r="14" spans="1:5" ht="36.75" customHeight="1">
      <c r="A14" s="89" t="s">
        <v>351</v>
      </c>
      <c r="B14" s="90">
        <v>91.39066106953824</v>
      </c>
      <c r="C14" s="91">
        <v>8.791403286780703</v>
      </c>
      <c r="D14" s="92">
        <v>284.03</v>
      </c>
      <c r="E14" s="93">
        <v>85.3</v>
      </c>
    </row>
    <row r="15" spans="1:5" ht="36.75" customHeight="1">
      <c r="A15" s="89" t="s">
        <v>327</v>
      </c>
      <c r="B15" s="90">
        <v>31.99072397639472</v>
      </c>
      <c r="C15" s="91">
        <v>4.755327017692085</v>
      </c>
      <c r="D15" s="92">
        <v>133.55</v>
      </c>
      <c r="E15" s="93">
        <v>99.8</v>
      </c>
    </row>
    <row r="16" spans="1:5" ht="36.75" customHeight="1">
      <c r="A16" s="89" t="s">
        <v>352</v>
      </c>
      <c r="B16" s="90">
        <v>60.27830954553751</v>
      </c>
      <c r="C16" s="91">
        <v>9.2</v>
      </c>
      <c r="D16" s="92">
        <v>216.66</v>
      </c>
      <c r="E16" s="93">
        <v>98.4</v>
      </c>
    </row>
    <row r="17" spans="1:5" ht="36.75" customHeight="1">
      <c r="A17" s="89" t="s">
        <v>353</v>
      </c>
      <c r="B17" s="90">
        <v>42.91049060047454</v>
      </c>
      <c r="C17" s="91">
        <v>8.387089844614989</v>
      </c>
      <c r="D17" s="92">
        <v>149.28</v>
      </c>
      <c r="E17" s="93">
        <v>99.1</v>
      </c>
    </row>
    <row r="18" spans="1:5" ht="36.75" customHeight="1">
      <c r="A18" s="94" t="s">
        <v>354</v>
      </c>
      <c r="B18" s="95">
        <v>14.832516639289407</v>
      </c>
      <c r="C18" s="96">
        <v>11.3</v>
      </c>
      <c r="D18" s="97">
        <v>50.64</v>
      </c>
      <c r="E18" s="98">
        <v>96.5</v>
      </c>
    </row>
    <row r="19" spans="1:5" ht="39.75" customHeight="1">
      <c r="A19" s="99" t="s">
        <v>362</v>
      </c>
      <c r="B19" s="100"/>
      <c r="C19" s="100"/>
      <c r="D19" s="101"/>
      <c r="E19" s="101"/>
    </row>
    <row r="20" ht="22.5">
      <c r="A20" s="102"/>
    </row>
    <row r="21" ht="22.5">
      <c r="A21" s="102"/>
    </row>
    <row r="22" ht="22.5">
      <c r="A22" s="102"/>
    </row>
    <row r="23" ht="22.5">
      <c r="A23" s="102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IV1"/>
    </sheetView>
  </sheetViews>
  <sheetFormatPr defaultColWidth="9.00390625" defaultRowHeight="14.25"/>
  <cols>
    <col min="1" max="1" width="21.875" style="69" customWidth="1"/>
    <col min="2" max="2" width="22.625" style="69" customWidth="1"/>
    <col min="3" max="3" width="11.00390625" style="69" customWidth="1"/>
    <col min="4" max="4" width="16.50390625" style="69" customWidth="1"/>
    <col min="5" max="16384" width="9.00390625" style="69" customWidth="1"/>
  </cols>
  <sheetData>
    <row r="1" spans="1:5" ht="22.5">
      <c r="A1" s="70" t="s">
        <v>363</v>
      </c>
      <c r="B1" s="70"/>
      <c r="C1" s="70"/>
      <c r="D1" s="70"/>
      <c r="E1" s="70"/>
    </row>
    <row r="2" spans="2:3" ht="21" customHeight="1">
      <c r="B2" s="71" t="s">
        <v>108</v>
      </c>
      <c r="C2" s="71" t="s">
        <v>357</v>
      </c>
    </row>
    <row r="3" spans="1:5" s="44" customFormat="1" ht="34.5" customHeight="1">
      <c r="A3" s="72" t="s">
        <v>110</v>
      </c>
      <c r="B3" s="73" t="s">
        <v>364</v>
      </c>
      <c r="C3" s="74" t="s">
        <v>365</v>
      </c>
      <c r="D3" s="74" t="s">
        <v>366</v>
      </c>
      <c r="E3" s="75" t="s">
        <v>365</v>
      </c>
    </row>
    <row r="4" spans="1:5" s="44" customFormat="1" ht="25.5" customHeight="1">
      <c r="A4" s="54" t="s">
        <v>367</v>
      </c>
      <c r="B4" s="58">
        <v>807.2534</v>
      </c>
      <c r="C4" s="56">
        <v>13.03729174515766</v>
      </c>
      <c r="D4" s="58">
        <v>331.68667999999997</v>
      </c>
      <c r="E4" s="57">
        <v>22.023795706083533</v>
      </c>
    </row>
    <row r="5" spans="1:5" s="44" customFormat="1" ht="25.5" customHeight="1">
      <c r="A5" s="54" t="s">
        <v>139</v>
      </c>
      <c r="B5" s="58">
        <v>15.774274714261294</v>
      </c>
      <c r="C5" s="56">
        <v>19.376957530154584</v>
      </c>
      <c r="D5" s="58">
        <v>14.787</v>
      </c>
      <c r="E5" s="57">
        <v>20.29139363766153</v>
      </c>
    </row>
    <row r="6" spans="1:5" s="44" customFormat="1" ht="25.5" customHeight="1">
      <c r="A6" s="54" t="s">
        <v>344</v>
      </c>
      <c r="B6" s="58">
        <v>92.08503528573871</v>
      </c>
      <c r="C6" s="56">
        <v>15.83997445394185</v>
      </c>
      <c r="D6" s="58">
        <v>58.98579</v>
      </c>
      <c r="E6" s="57">
        <v>21.345544321645633</v>
      </c>
    </row>
    <row r="7" spans="1:5" s="44" customFormat="1" ht="25.5" customHeight="1">
      <c r="A7" s="54" t="s">
        <v>345</v>
      </c>
      <c r="B7" s="58">
        <v>67.00086999999999</v>
      </c>
      <c r="C7" s="56">
        <v>15.313816560838717</v>
      </c>
      <c r="D7" s="58">
        <v>35.04757</v>
      </c>
      <c r="E7" s="57">
        <v>23.28841426023746</v>
      </c>
    </row>
    <row r="8" spans="1:5" s="44" customFormat="1" ht="25.5" customHeight="1">
      <c r="A8" s="54" t="s">
        <v>346</v>
      </c>
      <c r="B8" s="58">
        <v>12.07801</v>
      </c>
      <c r="C8" s="56">
        <v>12.16399815381817</v>
      </c>
      <c r="D8" s="58">
        <v>4.90087</v>
      </c>
      <c r="E8" s="57">
        <v>19.82039910224003</v>
      </c>
    </row>
    <row r="9" spans="1:5" s="44" customFormat="1" ht="25.5" customHeight="1">
      <c r="A9" s="54" t="s">
        <v>347</v>
      </c>
      <c r="B9" s="58">
        <v>25.607</v>
      </c>
      <c r="C9" s="56">
        <v>12.745401504918902</v>
      </c>
      <c r="D9" s="58">
        <v>9.6692</v>
      </c>
      <c r="E9" s="57">
        <v>22.021542760500992</v>
      </c>
    </row>
    <row r="10" spans="1:5" s="44" customFormat="1" ht="25.5" customHeight="1">
      <c r="A10" s="54" t="s">
        <v>348</v>
      </c>
      <c r="B10" s="58">
        <v>112.44851000000001</v>
      </c>
      <c r="C10" s="56">
        <v>11.279882238686213</v>
      </c>
      <c r="D10" s="58">
        <v>30.64378</v>
      </c>
      <c r="E10" s="57">
        <v>21.181772752216176</v>
      </c>
    </row>
    <row r="11" spans="1:5" s="44" customFormat="1" ht="25.5" customHeight="1">
      <c r="A11" s="54" t="s">
        <v>349</v>
      </c>
      <c r="B11" s="58">
        <v>172.29263999999998</v>
      </c>
      <c r="C11" s="56">
        <v>11.902492871829253</v>
      </c>
      <c r="D11" s="58">
        <v>70.46374</v>
      </c>
      <c r="E11" s="57">
        <v>19.702771717044214</v>
      </c>
    </row>
    <row r="12" spans="1:5" s="44" customFormat="1" ht="25.5" customHeight="1">
      <c r="A12" s="54" t="s">
        <v>350</v>
      </c>
      <c r="B12" s="58">
        <v>125.01078999999999</v>
      </c>
      <c r="C12" s="56">
        <v>12.179232865126608</v>
      </c>
      <c r="D12" s="58">
        <v>53.33805</v>
      </c>
      <c r="E12" s="57">
        <v>19.356024318507366</v>
      </c>
    </row>
    <row r="13" spans="1:5" s="44" customFormat="1" ht="25.5" customHeight="1">
      <c r="A13" s="54" t="s">
        <v>351</v>
      </c>
      <c r="B13" s="58">
        <v>53.89003611259678</v>
      </c>
      <c r="C13" s="56">
        <v>13.454881114826577</v>
      </c>
      <c r="D13" s="58">
        <v>11.149250000000002</v>
      </c>
      <c r="E13" s="57">
        <v>42.181011485923534</v>
      </c>
    </row>
    <row r="14" spans="1:5" s="44" customFormat="1" ht="25.5" customHeight="1">
      <c r="A14" s="54" t="s">
        <v>327</v>
      </c>
      <c r="B14" s="58">
        <v>18.48885388740322</v>
      </c>
      <c r="C14" s="56">
        <v>15.07039714195426</v>
      </c>
      <c r="D14" s="58">
        <v>5.69573</v>
      </c>
      <c r="E14" s="57">
        <v>35.70341109170661</v>
      </c>
    </row>
    <row r="15" spans="1:5" s="44" customFormat="1" ht="25.5" customHeight="1">
      <c r="A15" s="54" t="s">
        <v>352</v>
      </c>
      <c r="B15" s="58">
        <v>68.81299</v>
      </c>
      <c r="C15" s="56">
        <v>13.526074888961574</v>
      </c>
      <c r="D15" s="58">
        <v>26.86165</v>
      </c>
      <c r="E15" s="57">
        <v>24.262670428542336</v>
      </c>
    </row>
    <row r="16" spans="1:5" s="44" customFormat="1" ht="25.5" customHeight="1">
      <c r="A16" s="54" t="s">
        <v>353</v>
      </c>
      <c r="B16" s="58">
        <v>25.21284</v>
      </c>
      <c r="C16" s="56">
        <v>12.032245967295822</v>
      </c>
      <c r="D16" s="58">
        <v>5.977710000000001</v>
      </c>
      <c r="E16" s="57">
        <v>27.89240452486321</v>
      </c>
    </row>
    <row r="17" spans="1:5" s="44" customFormat="1" ht="25.5" customHeight="1">
      <c r="A17" s="59" t="s">
        <v>354</v>
      </c>
      <c r="B17" s="62">
        <v>18.55155</v>
      </c>
      <c r="C17" s="61">
        <v>10.980132925742254</v>
      </c>
      <c r="D17" s="62">
        <v>4.16634</v>
      </c>
      <c r="E17" s="63">
        <v>26.009109660716547</v>
      </c>
    </row>
    <row r="18" spans="1:5" ht="39.75" customHeight="1">
      <c r="A18" s="76" t="s">
        <v>368</v>
      </c>
      <c r="B18" s="77"/>
      <c r="C18" s="77"/>
      <c r="D18" s="77"/>
      <c r="E18" s="77"/>
    </row>
    <row r="19" ht="18.75">
      <c r="A19" s="78"/>
    </row>
    <row r="20" ht="18.75">
      <c r="A20" s="78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IV1"/>
    </sheetView>
  </sheetViews>
  <sheetFormatPr defaultColWidth="9.00390625" defaultRowHeight="14.25"/>
  <cols>
    <col min="1" max="1" width="13.375" style="44" customWidth="1"/>
    <col min="2" max="2" width="13.625" style="44" customWidth="1"/>
    <col min="3" max="3" width="8.625" style="45" customWidth="1"/>
    <col min="4" max="4" width="15.125" style="44" customWidth="1"/>
    <col min="5" max="5" width="8.625" style="45" customWidth="1"/>
    <col min="6" max="6" width="15.125" style="44" customWidth="1"/>
    <col min="7" max="7" width="8.625" style="44" customWidth="1"/>
    <col min="8" max="16384" width="9.00390625" style="44" customWidth="1"/>
  </cols>
  <sheetData>
    <row r="1" spans="1:7" ht="22.5">
      <c r="A1" s="46" t="s">
        <v>369</v>
      </c>
      <c r="B1" s="46"/>
      <c r="C1" s="47"/>
      <c r="D1" s="46"/>
      <c r="E1" s="47"/>
      <c r="F1" s="46"/>
      <c r="G1" s="46"/>
    </row>
    <row r="2" spans="3:6" ht="29.25" customHeight="1">
      <c r="C2" s="45" t="s">
        <v>108</v>
      </c>
      <c r="F2" s="48" t="s">
        <v>357</v>
      </c>
    </row>
    <row r="3" spans="1:7" ht="36.75" customHeight="1">
      <c r="A3" s="49"/>
      <c r="B3" s="50" t="s">
        <v>370</v>
      </c>
      <c r="C3" s="51" t="s">
        <v>371</v>
      </c>
      <c r="D3" s="52" t="s">
        <v>372</v>
      </c>
      <c r="E3" s="51" t="s">
        <v>371</v>
      </c>
      <c r="F3" s="52" t="s">
        <v>373</v>
      </c>
      <c r="G3" s="53" t="s">
        <v>371</v>
      </c>
    </row>
    <row r="4" spans="1:7" ht="36.75" customHeight="1">
      <c r="A4" s="54" t="s">
        <v>374</v>
      </c>
      <c r="B4" s="55">
        <v>217.37</v>
      </c>
      <c r="C4" s="56">
        <v>7.1</v>
      </c>
      <c r="D4" s="55">
        <v>116.3</v>
      </c>
      <c r="E4" s="56">
        <v>10.8</v>
      </c>
      <c r="F4" s="55">
        <v>192.5</v>
      </c>
      <c r="G4" s="57"/>
    </row>
    <row r="5" spans="1:7" ht="36.75" customHeight="1">
      <c r="A5" s="54" t="s">
        <v>375</v>
      </c>
      <c r="B5" s="55">
        <v>4</v>
      </c>
      <c r="C5" s="56">
        <v>10.3</v>
      </c>
      <c r="D5" s="58">
        <v>2.32</v>
      </c>
      <c r="E5" s="56">
        <v>25.1</v>
      </c>
      <c r="F5" s="55"/>
      <c r="G5" s="57"/>
    </row>
    <row r="6" spans="1:7" ht="36.75" customHeight="1">
      <c r="A6" s="54" t="s">
        <v>376</v>
      </c>
      <c r="B6" s="55">
        <v>4.96</v>
      </c>
      <c r="C6" s="56">
        <v>7.4</v>
      </c>
      <c r="D6" s="58">
        <v>2.87</v>
      </c>
      <c r="E6" s="56">
        <v>8.2</v>
      </c>
      <c r="F6" s="58">
        <v>4.52</v>
      </c>
      <c r="G6" s="57"/>
    </row>
    <row r="7" spans="1:7" ht="36.75" customHeight="1">
      <c r="A7" s="54" t="s">
        <v>377</v>
      </c>
      <c r="B7" s="55">
        <v>10.33</v>
      </c>
      <c r="C7" s="56">
        <v>21.3</v>
      </c>
      <c r="D7" s="58">
        <v>5.93</v>
      </c>
      <c r="E7" s="56">
        <v>16.4</v>
      </c>
      <c r="F7" s="58">
        <v>5.96</v>
      </c>
      <c r="G7" s="57"/>
    </row>
    <row r="8" spans="1:7" ht="36.75" customHeight="1">
      <c r="A8" s="54" t="s">
        <v>378</v>
      </c>
      <c r="B8" s="55">
        <v>5.43</v>
      </c>
      <c r="C8" s="56">
        <v>40.5</v>
      </c>
      <c r="D8" s="58">
        <v>3.17</v>
      </c>
      <c r="E8" s="56">
        <v>42</v>
      </c>
      <c r="F8" s="58">
        <v>4.75</v>
      </c>
      <c r="G8" s="57"/>
    </row>
    <row r="9" spans="1:7" ht="36.75" customHeight="1">
      <c r="A9" s="54" t="s">
        <v>379</v>
      </c>
      <c r="B9" s="55">
        <v>34.46</v>
      </c>
      <c r="C9" s="56">
        <v>-5.9</v>
      </c>
      <c r="D9" s="58">
        <v>10.46</v>
      </c>
      <c r="E9" s="56">
        <v>-9.3</v>
      </c>
      <c r="F9" s="58">
        <v>11.82</v>
      </c>
      <c r="G9" s="57"/>
    </row>
    <row r="10" spans="1:7" ht="36.75" customHeight="1">
      <c r="A10" s="54" t="s">
        <v>380</v>
      </c>
      <c r="B10" s="55">
        <v>14.38</v>
      </c>
      <c r="C10" s="56">
        <v>7.6</v>
      </c>
      <c r="D10" s="58">
        <v>9.5</v>
      </c>
      <c r="E10" s="56">
        <v>21.2</v>
      </c>
      <c r="F10" s="58">
        <v>17.66</v>
      </c>
      <c r="G10" s="57"/>
    </row>
    <row r="11" spans="1:7" ht="36.75" customHeight="1">
      <c r="A11" s="54" t="s">
        <v>381</v>
      </c>
      <c r="B11" s="55">
        <v>51.81</v>
      </c>
      <c r="C11" s="56">
        <v>3.8</v>
      </c>
      <c r="D11" s="58">
        <v>29.87</v>
      </c>
      <c r="E11" s="56">
        <v>6.9</v>
      </c>
      <c r="F11" s="58">
        <v>39.85</v>
      </c>
      <c r="G11" s="57"/>
    </row>
    <row r="12" spans="1:7" ht="36.75" customHeight="1">
      <c r="A12" s="54" t="s">
        <v>382</v>
      </c>
      <c r="B12" s="55">
        <v>21.59</v>
      </c>
      <c r="C12" s="56">
        <v>11.6</v>
      </c>
      <c r="D12" s="58">
        <v>13.01</v>
      </c>
      <c r="E12" s="56">
        <v>25.3</v>
      </c>
      <c r="F12" s="58">
        <v>20.15</v>
      </c>
      <c r="G12" s="57"/>
    </row>
    <row r="13" spans="1:7" ht="36.75" customHeight="1">
      <c r="A13" s="54" t="s">
        <v>383</v>
      </c>
      <c r="B13" s="55">
        <v>18.75</v>
      </c>
      <c r="C13" s="56">
        <v>-1.8</v>
      </c>
      <c r="D13" s="58">
        <v>9.68</v>
      </c>
      <c r="E13" s="56">
        <v>9.9</v>
      </c>
      <c r="F13" s="58">
        <v>14.93</v>
      </c>
      <c r="G13" s="57"/>
    </row>
    <row r="14" spans="1:7" ht="36.75" customHeight="1">
      <c r="A14" s="54" t="s">
        <v>384</v>
      </c>
      <c r="B14" s="55">
        <v>3.87</v>
      </c>
      <c r="C14" s="56">
        <v>40.9</v>
      </c>
      <c r="D14" s="58">
        <v>2.14</v>
      </c>
      <c r="E14" s="56">
        <v>25.2</v>
      </c>
      <c r="F14" s="58">
        <v>2.94</v>
      </c>
      <c r="G14" s="57"/>
    </row>
    <row r="15" spans="1:7" ht="36.75" customHeight="1">
      <c r="A15" s="54" t="s">
        <v>385</v>
      </c>
      <c r="B15" s="55">
        <v>12</v>
      </c>
      <c r="C15" s="56">
        <v>24.1</v>
      </c>
      <c r="D15" s="58">
        <v>7.07</v>
      </c>
      <c r="E15" s="56">
        <v>16.4</v>
      </c>
      <c r="F15" s="58">
        <v>12.96</v>
      </c>
      <c r="G15" s="57"/>
    </row>
    <row r="16" spans="1:7" ht="36.75" customHeight="1">
      <c r="A16" s="54" t="s">
        <v>386</v>
      </c>
      <c r="B16" s="55">
        <v>5.43</v>
      </c>
      <c r="C16" s="56">
        <v>43.4</v>
      </c>
      <c r="D16" s="58">
        <v>2.94</v>
      </c>
      <c r="E16" s="56">
        <v>14.5</v>
      </c>
      <c r="F16" s="58">
        <v>11.7</v>
      </c>
      <c r="G16" s="57"/>
    </row>
    <row r="17" spans="1:7" ht="36.75" customHeight="1">
      <c r="A17" s="59" t="s">
        <v>387</v>
      </c>
      <c r="B17" s="60">
        <v>5.47</v>
      </c>
      <c r="C17" s="61">
        <v>9.8</v>
      </c>
      <c r="D17" s="62">
        <v>3.8</v>
      </c>
      <c r="E17" s="61">
        <v>10.1</v>
      </c>
      <c r="F17" s="62">
        <v>9.49</v>
      </c>
      <c r="G17" s="63"/>
    </row>
    <row r="18" spans="1:7" ht="58.5" customHeight="1">
      <c r="A18" s="64" t="s">
        <v>388</v>
      </c>
      <c r="B18" s="65"/>
      <c r="C18" s="66"/>
      <c r="D18" s="65"/>
      <c r="E18" s="66"/>
      <c r="F18" s="65"/>
      <c r="G18" s="65"/>
    </row>
    <row r="19" spans="1:7" ht="14.25">
      <c r="A19" s="67"/>
      <c r="B19" s="67"/>
      <c r="C19" s="68"/>
      <c r="D19" s="67"/>
      <c r="E19" s="68"/>
      <c r="F19" s="67"/>
      <c r="G19" s="67"/>
    </row>
    <row r="20" ht="14.25">
      <c r="A20" s="48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IV1"/>
    </sheetView>
  </sheetViews>
  <sheetFormatPr defaultColWidth="9.00390625" defaultRowHeight="14.25"/>
  <cols>
    <col min="1" max="1" width="18.50390625" style="0" customWidth="1"/>
    <col min="2" max="5" width="15.125" style="0" customWidth="1"/>
    <col min="11" max="11" width="13.75390625" style="0" bestFit="1" customWidth="1"/>
  </cols>
  <sheetData>
    <row r="1" spans="1:5" ht="37.5" customHeight="1">
      <c r="A1" s="25" t="s">
        <v>389</v>
      </c>
      <c r="B1" s="25"/>
      <c r="C1" s="25"/>
      <c r="D1" s="25"/>
      <c r="E1" s="25"/>
    </row>
    <row r="2" spans="1:5" ht="37.5" customHeight="1">
      <c r="A2" s="26" t="s">
        <v>390</v>
      </c>
      <c r="B2" s="26"/>
      <c r="C2" s="26"/>
      <c r="D2" s="26"/>
      <c r="E2" s="26"/>
    </row>
    <row r="3" spans="1:5" ht="7.5" customHeight="1">
      <c r="A3" s="27"/>
      <c r="B3" s="27"/>
      <c r="C3" s="27"/>
      <c r="D3" s="27"/>
      <c r="E3" s="27"/>
    </row>
    <row r="4" spans="1:5" ht="42" customHeight="1">
      <c r="A4" s="28"/>
      <c r="B4" s="29" t="s">
        <v>317</v>
      </c>
      <c r="C4" s="29"/>
      <c r="D4" s="29"/>
      <c r="E4" s="30"/>
    </row>
    <row r="5" spans="1:5" ht="42" customHeight="1">
      <c r="A5" s="31"/>
      <c r="B5" s="32" t="s">
        <v>391</v>
      </c>
      <c r="C5" s="33" t="s">
        <v>392</v>
      </c>
      <c r="D5" s="32" t="s">
        <v>393</v>
      </c>
      <c r="E5" s="34" t="s">
        <v>392</v>
      </c>
    </row>
    <row r="6" spans="1:5" ht="42" customHeight="1">
      <c r="A6" s="31" t="s">
        <v>117</v>
      </c>
      <c r="B6" s="35">
        <v>312531.84949999995</v>
      </c>
      <c r="C6" s="36">
        <v>-1.1457930284190687</v>
      </c>
      <c r="D6" s="35">
        <v>917964.5758999999</v>
      </c>
      <c r="E6" s="37">
        <v>6.9615550680458345</v>
      </c>
    </row>
    <row r="7" spans="1:5" ht="42" customHeight="1">
      <c r="A7" s="31" t="s">
        <v>394</v>
      </c>
      <c r="B7" s="35">
        <v>76372</v>
      </c>
      <c r="C7" s="36">
        <v>70.06358122655895</v>
      </c>
      <c r="D7" s="35">
        <v>200603</v>
      </c>
      <c r="E7" s="37">
        <v>7.934701450677717</v>
      </c>
    </row>
    <row r="8" spans="1:5" ht="42" customHeight="1">
      <c r="A8" s="31" t="s">
        <v>349</v>
      </c>
      <c r="B8" s="35">
        <v>106692.8844</v>
      </c>
      <c r="C8" s="36">
        <v>-8.748342560104128</v>
      </c>
      <c r="D8" s="35">
        <v>302290.4305</v>
      </c>
      <c r="E8" s="37">
        <v>8.431478854942975</v>
      </c>
    </row>
    <row r="9" spans="1:5" ht="42" customHeight="1">
      <c r="A9" s="31" t="s">
        <v>348</v>
      </c>
      <c r="B9" s="35">
        <v>23974.0373</v>
      </c>
      <c r="C9" s="36">
        <v>-17.846032485103112</v>
      </c>
      <c r="D9" s="35">
        <v>71405.01329999999</v>
      </c>
      <c r="E9" s="37">
        <v>1.829050482892125</v>
      </c>
    </row>
    <row r="10" spans="1:5" ht="42" customHeight="1">
      <c r="A10" s="31" t="s">
        <v>395</v>
      </c>
      <c r="B10" s="35">
        <v>20445.2976</v>
      </c>
      <c r="C10" s="36">
        <v>-10.556366736569778</v>
      </c>
      <c r="D10" s="35">
        <v>65742.3962</v>
      </c>
      <c r="E10" s="37">
        <v>6.414889883347508</v>
      </c>
    </row>
    <row r="11" spans="1:5" ht="42" customHeight="1">
      <c r="A11" s="31" t="s">
        <v>352</v>
      </c>
      <c r="B11" s="35">
        <v>21526.2445</v>
      </c>
      <c r="C11" s="36">
        <v>-11.802931801791383</v>
      </c>
      <c r="D11" s="35">
        <v>71292.7819</v>
      </c>
      <c r="E11" s="37">
        <v>4.648102830350198</v>
      </c>
    </row>
    <row r="12" spans="1:5" ht="42" customHeight="1">
      <c r="A12" s="31" t="s">
        <v>354</v>
      </c>
      <c r="B12" s="35">
        <v>8426.076</v>
      </c>
      <c r="C12" s="36">
        <v>-30.771131325897205</v>
      </c>
      <c r="D12" s="35">
        <v>32772.0384</v>
      </c>
      <c r="E12" s="37">
        <v>6.641129055285555</v>
      </c>
    </row>
    <row r="13" spans="1:5" ht="42" customHeight="1">
      <c r="A13" s="31" t="s">
        <v>353</v>
      </c>
      <c r="B13" s="35">
        <v>8000.5364</v>
      </c>
      <c r="C13" s="36">
        <v>-2.177072033759553</v>
      </c>
      <c r="D13" s="35">
        <v>27193.260400000003</v>
      </c>
      <c r="E13" s="37">
        <v>14.468533849340592</v>
      </c>
    </row>
    <row r="14" spans="1:5" ht="42" customHeight="1">
      <c r="A14" s="38" t="s">
        <v>350</v>
      </c>
      <c r="B14" s="39">
        <v>47094.7733</v>
      </c>
      <c r="C14" s="40">
        <v>-18.135597334489862</v>
      </c>
      <c r="D14" s="39">
        <v>146665.6552</v>
      </c>
      <c r="E14" s="41">
        <v>5.466813349100552</v>
      </c>
    </row>
    <row r="15" spans="1:5" ht="9" customHeight="1">
      <c r="A15" s="42"/>
      <c r="B15" s="42"/>
      <c r="C15" s="42"/>
      <c r="D15" s="42"/>
      <c r="E15" s="42"/>
    </row>
    <row r="16" spans="1:5" s="24" customFormat="1" ht="35.25" customHeight="1">
      <c r="A16" s="43" t="s">
        <v>396</v>
      </c>
      <c r="B16" s="43"/>
      <c r="C16" s="43"/>
      <c r="D16" s="43"/>
      <c r="E16" s="43"/>
    </row>
    <row r="17" spans="1:5" s="24" customFormat="1" ht="24.75" customHeight="1">
      <c r="A17" s="43" t="s">
        <v>397</v>
      </c>
      <c r="B17" s="43"/>
      <c r="C17" s="43"/>
      <c r="D17" s="43"/>
      <c r="E17" s="43"/>
    </row>
    <row r="18" spans="1:5" s="24" customFormat="1" ht="24.75" customHeight="1">
      <c r="A18" s="43" t="s">
        <v>398</v>
      </c>
      <c r="B18" s="43"/>
      <c r="C18" s="43"/>
      <c r="D18" s="43"/>
      <c r="E18" s="43"/>
    </row>
    <row r="19" spans="1:5" s="24" customFormat="1" ht="24.75" customHeight="1">
      <c r="A19" s="43" t="s">
        <v>399</v>
      </c>
      <c r="B19" s="43"/>
      <c r="C19" s="43"/>
      <c r="D19" s="43"/>
      <c r="E19" s="43"/>
    </row>
  </sheetData>
  <sheetProtection/>
  <mergeCells count="8">
    <mergeCell ref="A1:E1"/>
    <mergeCell ref="A2:E2"/>
    <mergeCell ref="B4:E4"/>
    <mergeCell ref="A16:E16"/>
    <mergeCell ref="A17:E17"/>
    <mergeCell ref="A18:E18"/>
    <mergeCell ref="A19:E19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12.00390625" style="13" customWidth="1"/>
    <col min="2" max="2" width="15.375" style="13" customWidth="1"/>
    <col min="3" max="3" width="17.625" style="13" customWidth="1"/>
    <col min="4" max="4" width="17.25390625" style="13" customWidth="1"/>
    <col min="5" max="236" width="9.00390625" style="13" customWidth="1"/>
    <col min="237" max="237" width="6.375" style="13" customWidth="1"/>
    <col min="238" max="238" width="6.125" style="13" customWidth="1"/>
    <col min="239" max="239" width="5.125" style="13" customWidth="1"/>
    <col min="240" max="240" width="5.25390625" style="13" bestFit="1" customWidth="1"/>
    <col min="241" max="241" width="5.25390625" style="13" customWidth="1"/>
    <col min="242" max="242" width="6.125" style="13" customWidth="1"/>
    <col min="243" max="243" width="6.375" style="13" customWidth="1"/>
    <col min="244" max="244" width="7.00390625" style="13" customWidth="1"/>
    <col min="245" max="245" width="4.50390625" style="13" customWidth="1"/>
    <col min="246" max="246" width="6.875" style="13" customWidth="1"/>
    <col min="247" max="247" width="4.375" style="13" customWidth="1"/>
    <col min="248" max="248" width="7.125" style="13" customWidth="1"/>
    <col min="249" max="249" width="5.875" style="13" customWidth="1"/>
    <col min="250" max="250" width="3.625" style="13" customWidth="1"/>
    <col min="251" max="251" width="4.375" style="13" customWidth="1"/>
    <col min="252" max="252" width="4.50390625" style="13" customWidth="1"/>
    <col min="253" max="253" width="3.375" style="13" customWidth="1"/>
    <col min="254" max="254" width="5.75390625" style="13" customWidth="1"/>
    <col min="255" max="255" width="4.375" style="13" customWidth="1"/>
    <col min="256" max="256" width="5.875" style="13" customWidth="1"/>
  </cols>
  <sheetData>
    <row r="1" spans="1:4" ht="27" customHeight="1">
      <c r="A1" s="14" t="s">
        <v>400</v>
      </c>
      <c r="B1" s="14"/>
      <c r="C1" s="14"/>
      <c r="D1" s="14"/>
    </row>
    <row r="2" spans="1:4" s="12" customFormat="1" ht="24.75" customHeight="1">
      <c r="A2" s="15" t="s">
        <v>3</v>
      </c>
      <c r="B2" s="16" t="s">
        <v>401</v>
      </c>
      <c r="C2" s="16" t="s">
        <v>402</v>
      </c>
      <c r="D2" s="17" t="s">
        <v>403</v>
      </c>
    </row>
    <row r="3" spans="1:5" ht="24.75" customHeight="1">
      <c r="A3" s="18" t="s">
        <v>350</v>
      </c>
      <c r="B3" s="19">
        <v>116.12</v>
      </c>
      <c r="C3" s="20">
        <v>7.928179053167953</v>
      </c>
      <c r="D3" s="21">
        <v>92.56475141411134</v>
      </c>
      <c r="E3" s="22"/>
    </row>
    <row r="4" spans="1:4" ht="24.75" customHeight="1">
      <c r="A4" s="18" t="s">
        <v>404</v>
      </c>
      <c r="B4" s="19">
        <v>120.06</v>
      </c>
      <c r="C4" s="20">
        <v>8.479096143589521</v>
      </c>
      <c r="D4" s="21">
        <v>91.01412066752246</v>
      </c>
    </row>
    <row r="5" spans="1:4" ht="24.75" customHeight="1">
      <c r="A5" s="18" t="s">
        <v>405</v>
      </c>
      <c r="B5" s="19">
        <v>116.99</v>
      </c>
      <c r="C5" s="20">
        <v>8.748410727343396</v>
      </c>
      <c r="D5" s="21">
        <v>90.36144578313254</v>
      </c>
    </row>
    <row r="6" spans="1:4" ht="24.75" customHeight="1">
      <c r="A6" s="18" t="s">
        <v>406</v>
      </c>
      <c r="B6" s="19">
        <v>113.86</v>
      </c>
      <c r="C6" s="20">
        <v>8.159934720522235</v>
      </c>
      <c r="D6" s="21">
        <v>91.83098591549296</v>
      </c>
    </row>
    <row r="7" spans="1:4" ht="24.75" customHeight="1">
      <c r="A7" s="18" t="s">
        <v>407</v>
      </c>
      <c r="B7" s="19">
        <v>112.2</v>
      </c>
      <c r="C7" s="20">
        <v>7.859788598789412</v>
      </c>
      <c r="D7" s="21">
        <v>91.72413793103448</v>
      </c>
    </row>
    <row r="8" spans="1:4" ht="24.75" customHeight="1">
      <c r="A8" s="18" t="s">
        <v>408</v>
      </c>
      <c r="B8" s="19">
        <v>113.93</v>
      </c>
      <c r="C8" s="20">
        <v>7.777596903431186</v>
      </c>
      <c r="D8" s="21">
        <v>89.76744186046511</v>
      </c>
    </row>
    <row r="9" spans="1:4" ht="24.75" customHeight="1">
      <c r="A9" s="18" t="s">
        <v>409</v>
      </c>
      <c r="B9" s="19">
        <v>116.81</v>
      </c>
      <c r="C9" s="20">
        <v>8.379362826410384</v>
      </c>
      <c r="D9" s="21">
        <v>90.81632653061224</v>
      </c>
    </row>
    <row r="10" spans="1:4" ht="24.75" customHeight="1">
      <c r="A10" s="18" t="s">
        <v>410</v>
      </c>
      <c r="B10" s="19">
        <v>114.45</v>
      </c>
      <c r="C10" s="20">
        <v>8.23273599760066</v>
      </c>
      <c r="D10" s="21">
        <v>92.71402550091075</v>
      </c>
    </row>
    <row r="11" spans="1:4" ht="24.75" customHeight="1">
      <c r="A11" s="18" t="s">
        <v>411</v>
      </c>
      <c r="B11" s="19">
        <v>113.21</v>
      </c>
      <c r="C11" s="20">
        <v>7.336114131757908</v>
      </c>
      <c r="D11" s="21">
        <v>88.05309734513274</v>
      </c>
    </row>
    <row r="12" spans="1:4" ht="24.75" customHeight="1">
      <c r="A12" s="18" t="s">
        <v>412</v>
      </c>
      <c r="B12" s="19">
        <v>117.33</v>
      </c>
      <c r="C12" s="20">
        <v>7.960409487917434</v>
      </c>
      <c r="D12" s="21">
        <v>92.72727272727272</v>
      </c>
    </row>
    <row r="13" spans="1:4" ht="24.75" customHeight="1">
      <c r="A13" s="18" t="s">
        <v>413</v>
      </c>
      <c r="B13" s="19">
        <v>108.54</v>
      </c>
      <c r="C13" s="20">
        <v>7.332172048773952</v>
      </c>
      <c r="D13" s="21">
        <v>95.90643274853801</v>
      </c>
    </row>
    <row r="14" spans="1:4" ht="24.75" customHeight="1">
      <c r="A14" s="18" t="s">
        <v>414</v>
      </c>
      <c r="B14" s="19">
        <v>107.41</v>
      </c>
      <c r="C14" s="20">
        <v>6.481981634385369</v>
      </c>
      <c r="D14" s="21">
        <v>91.66666666666666</v>
      </c>
    </row>
    <row r="15" spans="1:4" ht="24.75" customHeight="1">
      <c r="A15" s="18" t="s">
        <v>415</v>
      </c>
      <c r="B15" s="19">
        <v>130.74</v>
      </c>
      <c r="C15" s="20">
        <v>7.512977567823638</v>
      </c>
      <c r="D15" s="21">
        <v>94.84902309058614</v>
      </c>
    </row>
    <row r="16" spans="1:4" ht="24.75" customHeight="1">
      <c r="A16" s="18" t="s">
        <v>416</v>
      </c>
      <c r="B16" s="19">
        <v>113.51</v>
      </c>
      <c r="C16" s="20">
        <v>8.41836055092309</v>
      </c>
      <c r="D16" s="21">
        <v>91.77215189873418</v>
      </c>
    </row>
    <row r="17" spans="1:4" ht="24.75" customHeight="1">
      <c r="A17" s="18" t="s">
        <v>417</v>
      </c>
      <c r="B17" s="19">
        <v>115.95</v>
      </c>
      <c r="C17" s="20">
        <v>8.32220160060525</v>
      </c>
      <c r="D17" s="21">
        <v>91.76136363636364</v>
      </c>
    </row>
    <row r="18" spans="1:4" ht="24.75" customHeight="1">
      <c r="A18" s="18" t="s">
        <v>418</v>
      </c>
      <c r="B18" s="19">
        <v>113.3</v>
      </c>
      <c r="C18" s="20">
        <v>6.909703106174849</v>
      </c>
      <c r="D18" s="21">
        <v>95.61200923787528</v>
      </c>
    </row>
    <row r="19" spans="1:4" ht="24.75" customHeight="1">
      <c r="A19" s="18" t="s">
        <v>419</v>
      </c>
      <c r="B19" s="19">
        <v>111.74</v>
      </c>
      <c r="C19" s="20">
        <v>7.7854027420099134</v>
      </c>
      <c r="D19" s="21">
        <v>95.98470363288719</v>
      </c>
    </row>
    <row r="20" spans="1:4" ht="24.75" customHeight="1">
      <c r="A20" s="18" t="s">
        <v>420</v>
      </c>
      <c r="B20" s="19">
        <v>116.52</v>
      </c>
      <c r="C20" s="20">
        <v>8.190670180033086</v>
      </c>
      <c r="D20" s="21">
        <v>93.8157894736842</v>
      </c>
    </row>
    <row r="21" spans="1:4" ht="24.75" customHeight="1">
      <c r="A21" s="18" t="s">
        <v>421</v>
      </c>
      <c r="B21" s="19">
        <v>115.5</v>
      </c>
      <c r="C21" s="20">
        <v>7.377989283941318</v>
      </c>
      <c r="D21" s="21">
        <v>94.19953596287704</v>
      </c>
    </row>
    <row r="22" spans="1:4" ht="24.75" customHeight="1">
      <c r="A22" s="18" t="s">
        <v>422</v>
      </c>
      <c r="B22" s="19">
        <v>132.09</v>
      </c>
      <c r="C22" s="20">
        <v>7.944721297903167</v>
      </c>
      <c r="D22" s="21">
        <v>95.79158316633266</v>
      </c>
    </row>
    <row r="23" spans="1:4" ht="24.75" customHeight="1">
      <c r="A23" s="18" t="s">
        <v>423</v>
      </c>
      <c r="B23" s="19">
        <v>116.24</v>
      </c>
      <c r="C23" s="20">
        <v>8.658712575458852</v>
      </c>
      <c r="D23" s="21">
        <v>94.13145539906104</v>
      </c>
    </row>
    <row r="24" spans="1:4" ht="24.75" customHeight="1">
      <c r="A24" s="18" t="s">
        <v>424</v>
      </c>
      <c r="B24" s="19">
        <v>116.89</v>
      </c>
      <c r="C24" s="20">
        <v>8.718443173947879</v>
      </c>
      <c r="D24" s="21">
        <v>92.05607476635514</v>
      </c>
    </row>
    <row r="25" spans="1:4" ht="24.75" customHeight="1">
      <c r="A25" s="18" t="s">
        <v>425</v>
      </c>
      <c r="B25" s="19">
        <v>114.36</v>
      </c>
      <c r="C25" s="20">
        <v>7.456834043820948</v>
      </c>
      <c r="D25" s="21">
        <v>91.65687426556993</v>
      </c>
    </row>
    <row r="26" spans="1:4" ht="24.75" customHeight="1">
      <c r="A26" s="18" t="s">
        <v>426</v>
      </c>
      <c r="B26" s="19">
        <v>116.2</v>
      </c>
      <c r="C26" s="20">
        <v>7.386614267955247</v>
      </c>
      <c r="D26" s="21">
        <v>90.77090119435395</v>
      </c>
    </row>
    <row r="27" spans="1:4" ht="24.75" customHeight="1">
      <c r="A27" s="18" t="s">
        <v>427</v>
      </c>
      <c r="B27" s="19">
        <v>113.53</v>
      </c>
      <c r="C27" s="20">
        <v>8.146408718042343</v>
      </c>
      <c r="D27" s="21">
        <v>91.80834621329211</v>
      </c>
    </row>
    <row r="28" spans="1:4" ht="24.75" customHeight="1">
      <c r="A28" s="18" t="s">
        <v>428</v>
      </c>
      <c r="B28" s="19">
        <v>115.45</v>
      </c>
      <c r="C28" s="20">
        <v>8.889388995161472</v>
      </c>
      <c r="D28" s="21">
        <v>90.71729957805907</v>
      </c>
    </row>
    <row r="29" spans="1:4" ht="24.75" customHeight="1">
      <c r="A29" s="18" t="s">
        <v>429</v>
      </c>
      <c r="B29" s="19">
        <v>113.43</v>
      </c>
      <c r="C29" s="20">
        <v>8.552631578947368</v>
      </c>
      <c r="D29" s="21">
        <v>93.00699300699301</v>
      </c>
    </row>
    <row r="30" ht="14.25">
      <c r="D30" s="23"/>
    </row>
    <row r="31" spans="1:4" ht="14.25">
      <c r="A31" s="23"/>
      <c r="B31" s="23"/>
      <c r="C31" s="23"/>
      <c r="D31" s="23"/>
    </row>
  </sheetData>
  <sheetProtection/>
  <mergeCells count="1">
    <mergeCell ref="A1:D1"/>
  </mergeCells>
  <printOptions/>
  <pageMargins left="0.92" right="0.7" top="0.5" bottom="0.4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430</v>
      </c>
    </row>
    <row r="2" ht="13.5">
      <c r="A2" s="2" t="s">
        <v>431</v>
      </c>
    </row>
    <row r="3" spans="1:3" ht="13.5">
      <c r="A3" s="3" t="s">
        <v>432</v>
      </c>
      <c r="C3" s="4" t="s">
        <v>433</v>
      </c>
    </row>
    <row r="4" ht="12.75">
      <c r="A4" s="3" t="e">
        <v>#N/A</v>
      </c>
    </row>
    <row r="6" ht="13.5"/>
    <row r="7" ht="12.75">
      <c r="A7" s="5" t="s">
        <v>434</v>
      </c>
    </row>
    <row r="8" ht="12.75">
      <c r="A8" s="6" t="s">
        <v>435</v>
      </c>
    </row>
    <row r="9" ht="12.75">
      <c r="A9" s="7" t="s">
        <v>436</v>
      </c>
    </row>
    <row r="10" ht="12.75">
      <c r="A10" s="6" t="s">
        <v>437</v>
      </c>
    </row>
    <row r="11" ht="13.5">
      <c r="A11" s="8" t="s">
        <v>438</v>
      </c>
    </row>
    <row r="13" ht="13.5"/>
    <row r="14" ht="13.5">
      <c r="A14" s="4" t="s">
        <v>439</v>
      </c>
    </row>
    <row r="16" ht="13.5"/>
    <row r="17" ht="13.5">
      <c r="C17" s="4" t="s">
        <v>440</v>
      </c>
    </row>
    <row r="20" ht="12.75">
      <c r="A20" s="9" t="s">
        <v>441</v>
      </c>
    </row>
    <row r="21" ht="14.25">
      <c r="C21" s="10"/>
    </row>
    <row r="26" ht="13.5">
      <c r="C26" s="11" t="s">
        <v>442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IV1"/>
    </sheetView>
  </sheetViews>
  <sheetFormatPr defaultColWidth="9.00390625" defaultRowHeight="14.25"/>
  <cols>
    <col min="1" max="1" width="9.00390625" style="254" customWidth="1"/>
    <col min="2" max="2" width="20.375" style="254" customWidth="1"/>
    <col min="3" max="3" width="9.00390625" style="254" customWidth="1"/>
    <col min="4" max="4" width="11.875" style="254" customWidth="1"/>
    <col min="5" max="5" width="7.625" style="254" customWidth="1"/>
    <col min="6" max="6" width="9.75390625" style="254" customWidth="1"/>
    <col min="7" max="7" width="8.75390625" style="254" customWidth="1"/>
    <col min="8" max="16384" width="9.00390625" style="254" customWidth="1"/>
  </cols>
  <sheetData>
    <row r="1" spans="1:7" ht="20.25">
      <c r="A1" s="355" t="s">
        <v>107</v>
      </c>
      <c r="B1" s="355"/>
      <c r="C1" s="355"/>
      <c r="D1" s="355"/>
      <c r="E1" s="355"/>
      <c r="F1" s="355"/>
      <c r="G1" s="355"/>
    </row>
    <row r="2" spans="1:7" ht="14.25">
      <c r="A2" s="356"/>
      <c r="B2" s="357"/>
      <c r="C2" s="358" t="s">
        <v>108</v>
      </c>
      <c r="D2" s="358"/>
      <c r="E2" s="359" t="s">
        <v>109</v>
      </c>
      <c r="F2" s="359"/>
      <c r="G2" s="359"/>
    </row>
    <row r="3" spans="1:7" ht="15.75">
      <c r="A3" s="360" t="s">
        <v>110</v>
      </c>
      <c r="B3" s="345"/>
      <c r="C3" s="361" t="s">
        <v>111</v>
      </c>
      <c r="D3" s="362"/>
      <c r="E3" s="363"/>
      <c r="F3" s="364" t="s">
        <v>112</v>
      </c>
      <c r="G3" s="365" t="s">
        <v>113</v>
      </c>
    </row>
    <row r="4" spans="1:7" ht="28.5">
      <c r="A4" s="360"/>
      <c r="B4" s="345"/>
      <c r="C4" s="345" t="s">
        <v>114</v>
      </c>
      <c r="D4" s="366" t="s">
        <v>115</v>
      </c>
      <c r="E4" s="367" t="s">
        <v>116</v>
      </c>
      <c r="F4" s="368"/>
      <c r="G4" s="365"/>
    </row>
    <row r="5" spans="1:7" ht="18" customHeight="1">
      <c r="A5" s="369" t="s">
        <v>117</v>
      </c>
      <c r="B5" s="350"/>
      <c r="C5" s="350">
        <v>242</v>
      </c>
      <c r="D5" s="350">
        <v>48</v>
      </c>
      <c r="E5" s="350">
        <v>406781</v>
      </c>
      <c r="F5" s="350">
        <v>348988</v>
      </c>
      <c r="G5" s="370">
        <v>16.56016825793436</v>
      </c>
    </row>
    <row r="6" spans="1:7" ht="18" customHeight="1">
      <c r="A6" s="369" t="s">
        <v>118</v>
      </c>
      <c r="B6" s="350" t="s">
        <v>119</v>
      </c>
      <c r="C6" s="350">
        <v>2</v>
      </c>
      <c r="D6" s="350">
        <v>1</v>
      </c>
      <c r="E6" s="350">
        <v>17177</v>
      </c>
      <c r="F6" s="350">
        <v>13830</v>
      </c>
      <c r="G6" s="370">
        <v>24.201012292118573</v>
      </c>
    </row>
    <row r="7" spans="1:7" ht="18" customHeight="1">
      <c r="A7" s="369"/>
      <c r="B7" s="350" t="s">
        <v>120</v>
      </c>
      <c r="C7" s="350">
        <v>6</v>
      </c>
      <c r="D7" s="350">
        <v>1</v>
      </c>
      <c r="E7" s="350">
        <v>1586</v>
      </c>
      <c r="F7" s="350">
        <v>10071</v>
      </c>
      <c r="G7" s="370">
        <v>-84.25181213384967</v>
      </c>
    </row>
    <row r="8" spans="1:7" ht="18" customHeight="1">
      <c r="A8" s="369"/>
      <c r="B8" s="350" t="s">
        <v>121</v>
      </c>
      <c r="C8" s="350">
        <v>3</v>
      </c>
      <c r="D8" s="350">
        <v>1</v>
      </c>
      <c r="E8" s="350">
        <v>5500</v>
      </c>
      <c r="F8" s="350">
        <v>20003</v>
      </c>
      <c r="G8" s="370">
        <v>-72.50412438134279</v>
      </c>
    </row>
    <row r="9" spans="1:7" ht="18" customHeight="1">
      <c r="A9" s="369"/>
      <c r="B9" s="350" t="s">
        <v>122</v>
      </c>
      <c r="C9" s="350">
        <v>16</v>
      </c>
      <c r="D9" s="350">
        <v>3</v>
      </c>
      <c r="E9" s="350">
        <v>19350</v>
      </c>
      <c r="F9" s="350">
        <v>17833</v>
      </c>
      <c r="G9" s="370">
        <v>8.506701059832888</v>
      </c>
    </row>
    <row r="10" spans="1:7" ht="18" customHeight="1">
      <c r="A10" s="369"/>
      <c r="B10" s="350" t="s">
        <v>123</v>
      </c>
      <c r="C10" s="350">
        <v>7</v>
      </c>
      <c r="D10" s="350">
        <v>4</v>
      </c>
      <c r="E10" s="350">
        <v>24092</v>
      </c>
      <c r="F10" s="350">
        <v>16727</v>
      </c>
      <c r="G10" s="370">
        <v>44.03060919471513</v>
      </c>
    </row>
    <row r="11" spans="1:7" ht="18" customHeight="1">
      <c r="A11" s="369"/>
      <c r="B11" s="350" t="s">
        <v>124</v>
      </c>
      <c r="C11" s="350">
        <v>6</v>
      </c>
      <c r="D11" s="350">
        <v>4</v>
      </c>
      <c r="E11" s="350">
        <v>8394</v>
      </c>
      <c r="F11" s="350">
        <v>7505</v>
      </c>
      <c r="G11" s="370">
        <v>11.845436375749507</v>
      </c>
    </row>
    <row r="12" spans="1:7" ht="18" customHeight="1">
      <c r="A12" s="369"/>
      <c r="B12" s="350" t="s">
        <v>125</v>
      </c>
      <c r="C12" s="350">
        <v>12</v>
      </c>
      <c r="D12" s="350">
        <v>2</v>
      </c>
      <c r="E12" s="350">
        <v>13354</v>
      </c>
      <c r="F12" s="350">
        <v>8882</v>
      </c>
      <c r="G12" s="370">
        <v>50.349020490880434</v>
      </c>
    </row>
    <row r="13" spans="1:7" ht="18" customHeight="1">
      <c r="A13" s="369"/>
      <c r="B13" s="350" t="s">
        <v>126</v>
      </c>
      <c r="C13" s="350">
        <v>15</v>
      </c>
      <c r="D13" s="350">
        <v>2</v>
      </c>
      <c r="E13" s="350">
        <v>34960</v>
      </c>
      <c r="F13" s="350">
        <v>22015</v>
      </c>
      <c r="G13" s="370">
        <v>58.80081762434703</v>
      </c>
    </row>
    <row r="14" spans="1:7" ht="18" customHeight="1">
      <c r="A14" s="369"/>
      <c r="B14" s="350" t="s">
        <v>127</v>
      </c>
      <c r="C14" s="350">
        <v>11</v>
      </c>
      <c r="D14" s="350">
        <v>5</v>
      </c>
      <c r="E14" s="350">
        <v>27479</v>
      </c>
      <c r="F14" s="350">
        <v>17181</v>
      </c>
      <c r="G14" s="370">
        <v>59.93830394039927</v>
      </c>
    </row>
    <row r="15" spans="1:7" ht="18" customHeight="1">
      <c r="A15" s="369"/>
      <c r="B15" s="350" t="s">
        <v>128</v>
      </c>
      <c r="C15" s="350">
        <v>9</v>
      </c>
      <c r="D15" s="350">
        <v>1</v>
      </c>
      <c r="E15" s="350">
        <v>26551</v>
      </c>
      <c r="F15" s="350">
        <v>21415</v>
      </c>
      <c r="G15" s="370">
        <v>23.983189353257075</v>
      </c>
    </row>
    <row r="16" spans="1:7" ht="18" customHeight="1">
      <c r="A16" s="369"/>
      <c r="B16" s="350" t="s">
        <v>129</v>
      </c>
      <c r="C16" s="350">
        <v>13</v>
      </c>
      <c r="D16" s="350">
        <v>7</v>
      </c>
      <c r="E16" s="350">
        <v>30955</v>
      </c>
      <c r="F16" s="350">
        <v>26717</v>
      </c>
      <c r="G16" s="370">
        <v>15.862559419096446</v>
      </c>
    </row>
    <row r="17" spans="1:7" ht="18" customHeight="1">
      <c r="A17" s="371" t="s">
        <v>130</v>
      </c>
      <c r="B17" s="350" t="s">
        <v>131</v>
      </c>
      <c r="C17" s="350">
        <v>13</v>
      </c>
      <c r="D17" s="350">
        <v>2</v>
      </c>
      <c r="E17" s="350">
        <v>20923</v>
      </c>
      <c r="F17" s="350">
        <v>15797</v>
      </c>
      <c r="G17" s="370">
        <v>32.449199215040835</v>
      </c>
    </row>
    <row r="18" spans="1:7" ht="18" customHeight="1">
      <c r="A18" s="372"/>
      <c r="B18" s="350" t="s">
        <v>132</v>
      </c>
      <c r="C18" s="350">
        <v>5</v>
      </c>
      <c r="D18" s="350">
        <v>5</v>
      </c>
      <c r="E18" s="350">
        <v>4200</v>
      </c>
      <c r="F18" s="350">
        <v>3241</v>
      </c>
      <c r="G18" s="370">
        <v>29.589632829373656</v>
      </c>
    </row>
    <row r="19" spans="1:7" ht="18" customHeight="1">
      <c r="A19" s="372"/>
      <c r="B19" s="350" t="s">
        <v>133</v>
      </c>
      <c r="C19" s="350">
        <v>13</v>
      </c>
      <c r="D19" s="350">
        <v>2</v>
      </c>
      <c r="E19" s="350">
        <v>17019</v>
      </c>
      <c r="F19" s="350">
        <v>13249</v>
      </c>
      <c r="G19" s="370">
        <v>28.454977734168608</v>
      </c>
    </row>
    <row r="20" spans="1:7" ht="18" customHeight="1">
      <c r="A20" s="372"/>
      <c r="B20" s="350" t="s">
        <v>134</v>
      </c>
      <c r="C20" s="350">
        <v>12</v>
      </c>
      <c r="D20" s="350">
        <v>0</v>
      </c>
      <c r="E20" s="350">
        <v>15504</v>
      </c>
      <c r="F20" s="350">
        <v>11144</v>
      </c>
      <c r="G20" s="370">
        <v>39.12419239052405</v>
      </c>
    </row>
    <row r="21" spans="1:7" ht="18" customHeight="1">
      <c r="A21" s="372"/>
      <c r="B21" s="350" t="s">
        <v>135</v>
      </c>
      <c r="C21" s="350">
        <v>6</v>
      </c>
      <c r="D21" s="350">
        <v>4</v>
      </c>
      <c r="E21" s="350">
        <v>6504</v>
      </c>
      <c r="F21" s="350">
        <v>5034</v>
      </c>
      <c r="G21" s="370">
        <v>29.201430274135888</v>
      </c>
    </row>
    <row r="22" spans="1:7" ht="18" customHeight="1">
      <c r="A22" s="372"/>
      <c r="B22" s="350" t="s">
        <v>136</v>
      </c>
      <c r="C22" s="350">
        <v>25</v>
      </c>
      <c r="D22" s="350">
        <v>0</v>
      </c>
      <c r="E22" s="350">
        <v>20071</v>
      </c>
      <c r="F22" s="350">
        <v>14462</v>
      </c>
      <c r="G22" s="370">
        <v>38.78440049785645</v>
      </c>
    </row>
    <row r="23" spans="1:7" ht="18" customHeight="1">
      <c r="A23" s="372"/>
      <c r="B23" s="350" t="s">
        <v>137</v>
      </c>
      <c r="C23" s="350">
        <v>3</v>
      </c>
      <c r="D23" s="350">
        <v>1</v>
      </c>
      <c r="E23" s="350">
        <v>10474</v>
      </c>
      <c r="F23" s="350">
        <v>11220</v>
      </c>
      <c r="G23" s="370">
        <v>-6.648841354723711</v>
      </c>
    </row>
    <row r="24" spans="1:7" ht="18" customHeight="1">
      <c r="A24" s="373"/>
      <c r="B24" s="350" t="s">
        <v>138</v>
      </c>
      <c r="C24" s="350">
        <v>3</v>
      </c>
      <c r="D24" s="350">
        <v>1</v>
      </c>
      <c r="E24" s="350">
        <v>4715</v>
      </c>
      <c r="F24" s="350">
        <v>2724</v>
      </c>
      <c r="G24" s="370">
        <v>73.09104258443466</v>
      </c>
    </row>
    <row r="25" spans="1:7" ht="18" customHeight="1">
      <c r="A25" s="369" t="s">
        <v>139</v>
      </c>
      <c r="B25" s="374" t="s">
        <v>140</v>
      </c>
      <c r="C25" s="350">
        <f aca="true" t="shared" si="0" ref="C25:F25">C6+C8+C9+C10</f>
        <v>28</v>
      </c>
      <c r="D25" s="350">
        <f t="shared" si="0"/>
        <v>9</v>
      </c>
      <c r="E25" s="350">
        <f>E7+E9+E10+E11</f>
        <v>53422</v>
      </c>
      <c r="F25" s="350">
        <f>F7+F9+F10+F11</f>
        <v>52136</v>
      </c>
      <c r="G25" s="370">
        <v>2.466</v>
      </c>
    </row>
    <row r="26" spans="1:7" ht="18" customHeight="1">
      <c r="A26" s="369"/>
      <c r="B26" s="374" t="s">
        <v>141</v>
      </c>
      <c r="C26" s="350">
        <f aca="true" t="shared" si="1" ref="C26:F26">C11+C12+C18+C19+C20+C21+C22+C28+C29+C30+C31+C32+C33+C34</f>
        <v>116</v>
      </c>
      <c r="D26" s="350">
        <f t="shared" si="1"/>
        <v>19</v>
      </c>
      <c r="E26" s="350">
        <f>E12+E13+E19+E20+E21+E22+E23+E29+E30+E31+E32+E33+E34+E35</f>
        <v>211465</v>
      </c>
      <c r="F26" s="350">
        <f>F12+F13+F19+F20+F21+F22+F23+F29+F30+F31+F32+F33+F34+F35</f>
        <v>167852</v>
      </c>
      <c r="G26" s="370">
        <v>25.9830088</v>
      </c>
    </row>
    <row r="27" spans="1:7" ht="18" customHeight="1">
      <c r="A27" s="369"/>
      <c r="B27" s="350" t="s">
        <v>142</v>
      </c>
      <c r="C27" s="350">
        <v>1</v>
      </c>
      <c r="D27" s="350">
        <v>0</v>
      </c>
      <c r="E27" s="350">
        <v>701</v>
      </c>
      <c r="F27" s="350">
        <v>6022</v>
      </c>
      <c r="G27" s="370">
        <v>-88.35934905347061</v>
      </c>
    </row>
    <row r="28" spans="1:7" ht="18" customHeight="1">
      <c r="A28" s="369"/>
      <c r="B28" s="350" t="s">
        <v>143</v>
      </c>
      <c r="C28" s="350">
        <v>8</v>
      </c>
      <c r="D28" s="350">
        <v>0</v>
      </c>
      <c r="E28" s="350">
        <v>3693</v>
      </c>
      <c r="F28" s="350">
        <v>2070</v>
      </c>
      <c r="G28" s="370">
        <v>78.40579710144928</v>
      </c>
    </row>
    <row r="29" spans="1:7" ht="18" customHeight="1">
      <c r="A29" s="369"/>
      <c r="B29" s="350" t="s">
        <v>144</v>
      </c>
      <c r="C29" s="350">
        <v>8</v>
      </c>
      <c r="D29" s="350">
        <v>0</v>
      </c>
      <c r="E29" s="350">
        <v>5136</v>
      </c>
      <c r="F29" s="350">
        <v>2859</v>
      </c>
      <c r="G29" s="370">
        <v>79.64323189926547</v>
      </c>
    </row>
    <row r="30" spans="1:7" ht="18" customHeight="1">
      <c r="A30" s="369"/>
      <c r="B30" s="350" t="s">
        <v>145</v>
      </c>
      <c r="C30" s="350">
        <v>1</v>
      </c>
      <c r="D30" s="350">
        <v>1</v>
      </c>
      <c r="E30" s="350">
        <v>307</v>
      </c>
      <c r="F30" s="350">
        <v>1342</v>
      </c>
      <c r="G30" s="370">
        <v>-77.12369597615499</v>
      </c>
    </row>
    <row r="31" spans="1:7" ht="18" customHeight="1">
      <c r="A31" s="369"/>
      <c r="B31" s="350" t="s">
        <v>146</v>
      </c>
      <c r="C31" s="350">
        <v>6</v>
      </c>
      <c r="D31" s="350">
        <v>0</v>
      </c>
      <c r="E31" s="350">
        <v>5193</v>
      </c>
      <c r="F31" s="350">
        <v>2957</v>
      </c>
      <c r="G31" s="370">
        <v>75.61717957389247</v>
      </c>
    </row>
    <row r="32" spans="1:7" ht="18" customHeight="1">
      <c r="A32" s="369"/>
      <c r="B32" s="350" t="s">
        <v>147</v>
      </c>
      <c r="C32" s="350">
        <v>6</v>
      </c>
      <c r="D32" s="350">
        <v>0</v>
      </c>
      <c r="E32" s="350">
        <v>2217</v>
      </c>
      <c r="F32" s="350">
        <v>1139</v>
      </c>
      <c r="G32" s="370">
        <v>94.64442493415277</v>
      </c>
    </row>
    <row r="33" spans="1:7" ht="18" customHeight="1">
      <c r="A33" s="369"/>
      <c r="B33" s="350" t="s">
        <v>148</v>
      </c>
      <c r="C33" s="350">
        <v>2</v>
      </c>
      <c r="D33" s="350">
        <v>1</v>
      </c>
      <c r="E33" s="350">
        <v>1998</v>
      </c>
      <c r="F33" s="350">
        <v>1985</v>
      </c>
      <c r="G33" s="370">
        <v>0.6549118387909392</v>
      </c>
    </row>
    <row r="34" spans="1:7" ht="18" customHeight="1">
      <c r="A34" s="369" t="s">
        <v>149</v>
      </c>
      <c r="B34" s="350" t="s">
        <v>150</v>
      </c>
      <c r="C34" s="350">
        <v>6</v>
      </c>
      <c r="D34" s="350">
        <v>0</v>
      </c>
      <c r="E34" s="350">
        <v>8503</v>
      </c>
      <c r="F34" s="350">
        <v>6004</v>
      </c>
      <c r="G34" s="370">
        <v>41.62225183211192</v>
      </c>
    </row>
    <row r="35" spans="1:7" ht="18" customHeight="1">
      <c r="A35" s="369"/>
      <c r="B35" s="350" t="s">
        <v>151</v>
      </c>
      <c r="C35" s="350">
        <v>24</v>
      </c>
      <c r="D35" s="350">
        <v>0</v>
      </c>
      <c r="E35" s="350">
        <v>70225</v>
      </c>
      <c r="F35" s="350">
        <v>65560</v>
      </c>
      <c r="G35" s="370">
        <v>7.115619280048802</v>
      </c>
    </row>
    <row r="36" spans="1:7" s="354" customFormat="1" ht="60" customHeight="1">
      <c r="A36" s="375"/>
      <c r="B36" s="376" t="s">
        <v>152</v>
      </c>
      <c r="C36" s="376"/>
      <c r="D36" s="376"/>
      <c r="E36" s="376"/>
      <c r="F36" s="376"/>
      <c r="G36" s="376"/>
    </row>
  </sheetData>
  <sheetProtection/>
  <mergeCells count="13">
    <mergeCell ref="A1:G1"/>
    <mergeCell ref="E2:G2"/>
    <mergeCell ref="C3:E3"/>
    <mergeCell ref="A5:B5"/>
    <mergeCell ref="B36:G36"/>
    <mergeCell ref="A6:A16"/>
    <mergeCell ref="A17:A24"/>
    <mergeCell ref="A25:A26"/>
    <mergeCell ref="A27:A33"/>
    <mergeCell ref="A34:A35"/>
    <mergeCell ref="F3:F4"/>
    <mergeCell ref="G3:G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9">
      <selection activeCell="L26" sqref="L26"/>
    </sheetView>
  </sheetViews>
  <sheetFormatPr defaultColWidth="9.00390625" defaultRowHeight="14.25"/>
  <cols>
    <col min="1" max="1" width="8.125" style="0" customWidth="1"/>
    <col min="2" max="2" width="13.625" style="0" customWidth="1"/>
    <col min="3" max="3" width="12.50390625" style="255" customWidth="1"/>
    <col min="4" max="4" width="13.125" style="255" customWidth="1"/>
    <col min="5" max="5" width="11.25390625" style="255" customWidth="1"/>
    <col min="6" max="6" width="9.875" style="255" customWidth="1"/>
    <col min="7" max="7" width="10.50390625" style="0" customWidth="1"/>
  </cols>
  <sheetData>
    <row r="1" spans="1:7" ht="21" customHeight="1">
      <c r="A1" s="256" t="s">
        <v>153</v>
      </c>
      <c r="B1" s="256"/>
      <c r="C1" s="256"/>
      <c r="D1" s="256"/>
      <c r="E1" s="256"/>
      <c r="F1" s="256"/>
      <c r="G1" s="256"/>
    </row>
    <row r="2" spans="1:7" ht="14.25">
      <c r="A2" s="336"/>
      <c r="B2" s="336"/>
      <c r="C2" s="257" t="s">
        <v>154</v>
      </c>
      <c r="D2" s="337"/>
      <c r="E2" s="338" t="s">
        <v>155</v>
      </c>
      <c r="F2" s="338"/>
      <c r="G2" s="338"/>
    </row>
    <row r="3" spans="1:7" ht="14.25">
      <c r="A3" s="339" t="s">
        <v>110</v>
      </c>
      <c r="B3" s="340"/>
      <c r="C3" s="341" t="s">
        <v>156</v>
      </c>
      <c r="D3" s="342" t="s">
        <v>157</v>
      </c>
      <c r="E3" s="342"/>
      <c r="F3" s="342"/>
      <c r="G3" s="343"/>
    </row>
    <row r="4" spans="1:7" s="252" customFormat="1" ht="31.5" customHeight="1">
      <c r="A4" s="339"/>
      <c r="B4" s="340"/>
      <c r="C4" s="344"/>
      <c r="D4" s="345" t="s">
        <v>158</v>
      </c>
      <c r="E4" s="346" t="s">
        <v>159</v>
      </c>
      <c r="F4" s="347" t="s">
        <v>160</v>
      </c>
      <c r="G4" s="348" t="s">
        <v>161</v>
      </c>
    </row>
    <row r="5" spans="1:7" s="253" customFormat="1" ht="24" customHeight="1">
      <c r="A5" s="260" t="s">
        <v>117</v>
      </c>
      <c r="B5" s="261"/>
      <c r="C5" s="349">
        <v>500670</v>
      </c>
      <c r="D5" s="349">
        <v>212588</v>
      </c>
      <c r="E5" s="349">
        <v>354660</v>
      </c>
      <c r="F5" s="349">
        <v>137399</v>
      </c>
      <c r="G5" s="349">
        <v>279674</v>
      </c>
    </row>
    <row r="6" spans="1:7" ht="18" customHeight="1">
      <c r="A6" s="264" t="s">
        <v>118</v>
      </c>
      <c r="B6" s="133" t="s">
        <v>119</v>
      </c>
      <c r="C6" s="349">
        <v>17177</v>
      </c>
      <c r="D6" s="349">
        <v>17177</v>
      </c>
      <c r="E6" s="349">
        <v>17177</v>
      </c>
      <c r="F6" s="349">
        <v>0</v>
      </c>
      <c r="G6" s="349">
        <v>0</v>
      </c>
    </row>
    <row r="7" spans="1:7" ht="18" customHeight="1">
      <c r="A7" s="264"/>
      <c r="B7" s="133" t="s">
        <v>120</v>
      </c>
      <c r="C7" s="349">
        <v>1586</v>
      </c>
      <c r="D7" s="349">
        <v>617</v>
      </c>
      <c r="E7" s="349">
        <v>617</v>
      </c>
      <c r="F7" s="349">
        <v>0</v>
      </c>
      <c r="G7" s="349">
        <v>969</v>
      </c>
    </row>
    <row r="8" spans="1:7" ht="18" customHeight="1">
      <c r="A8" s="264"/>
      <c r="B8" s="133" t="s">
        <v>121</v>
      </c>
      <c r="C8" s="349">
        <v>5500</v>
      </c>
      <c r="D8" s="349">
        <v>0</v>
      </c>
      <c r="E8" s="349">
        <v>2250</v>
      </c>
      <c r="F8" s="349">
        <v>0</v>
      </c>
      <c r="G8" s="349">
        <v>3250</v>
      </c>
    </row>
    <row r="9" spans="1:7" ht="18" customHeight="1">
      <c r="A9" s="264"/>
      <c r="B9" s="133" t="s">
        <v>122</v>
      </c>
      <c r="C9" s="349">
        <v>19350</v>
      </c>
      <c r="D9" s="349">
        <v>13365</v>
      </c>
      <c r="E9" s="349">
        <v>18280</v>
      </c>
      <c r="F9" s="349">
        <v>4735</v>
      </c>
      <c r="G9" s="349">
        <v>5985</v>
      </c>
    </row>
    <row r="10" spans="1:7" ht="18" customHeight="1">
      <c r="A10" s="264"/>
      <c r="B10" s="133" t="s">
        <v>123</v>
      </c>
      <c r="C10" s="349">
        <v>24092</v>
      </c>
      <c r="D10" s="349">
        <v>11637</v>
      </c>
      <c r="E10" s="349">
        <v>14792</v>
      </c>
      <c r="F10" s="349">
        <v>9300</v>
      </c>
      <c r="G10" s="349">
        <v>10893</v>
      </c>
    </row>
    <row r="11" spans="1:7" ht="18" customHeight="1">
      <c r="A11" s="264"/>
      <c r="B11" s="133" t="s">
        <v>124</v>
      </c>
      <c r="C11" s="349">
        <v>8394</v>
      </c>
      <c r="D11" s="349">
        <v>4142</v>
      </c>
      <c r="E11" s="349">
        <v>5863</v>
      </c>
      <c r="F11" s="349">
        <v>1721</v>
      </c>
      <c r="G11" s="349">
        <v>4252</v>
      </c>
    </row>
    <row r="12" spans="1:7" ht="18" customHeight="1">
      <c r="A12" s="264"/>
      <c r="B12" s="133" t="s">
        <v>125</v>
      </c>
      <c r="C12" s="349">
        <v>13354</v>
      </c>
      <c r="D12" s="349">
        <v>12147</v>
      </c>
      <c r="E12" s="349">
        <v>13354</v>
      </c>
      <c r="F12" s="349">
        <v>0</v>
      </c>
      <c r="G12" s="349">
        <v>1207</v>
      </c>
    </row>
    <row r="13" spans="1:7" ht="18" customHeight="1">
      <c r="A13" s="264"/>
      <c r="B13" s="133" t="s">
        <v>126</v>
      </c>
      <c r="C13" s="349">
        <v>34960</v>
      </c>
      <c r="D13" s="349">
        <v>25540</v>
      </c>
      <c r="E13" s="349">
        <v>30540</v>
      </c>
      <c r="F13" s="349">
        <v>4420</v>
      </c>
      <c r="G13" s="349">
        <v>9420</v>
      </c>
    </row>
    <row r="14" spans="1:7" ht="18" customHeight="1">
      <c r="A14" s="264"/>
      <c r="B14" s="133" t="s">
        <v>127</v>
      </c>
      <c r="C14" s="349">
        <v>26529</v>
      </c>
      <c r="D14" s="349">
        <v>21058</v>
      </c>
      <c r="E14" s="349">
        <v>21058</v>
      </c>
      <c r="F14" s="349">
        <v>15591</v>
      </c>
      <c r="G14" s="349">
        <v>5471</v>
      </c>
    </row>
    <row r="15" spans="1:7" ht="18" customHeight="1">
      <c r="A15" s="264"/>
      <c r="B15" s="133" t="s">
        <v>128</v>
      </c>
      <c r="C15" s="349">
        <v>27501</v>
      </c>
      <c r="D15" s="349">
        <v>16229</v>
      </c>
      <c r="E15" s="349">
        <v>10590</v>
      </c>
      <c r="F15" s="349">
        <v>8497</v>
      </c>
      <c r="G15" s="349">
        <v>11272</v>
      </c>
    </row>
    <row r="16" spans="1:7" ht="18" customHeight="1">
      <c r="A16" s="264"/>
      <c r="B16" s="133" t="s">
        <v>129</v>
      </c>
      <c r="C16" s="349">
        <v>30955</v>
      </c>
      <c r="D16" s="349">
        <v>12349</v>
      </c>
      <c r="E16" s="349">
        <v>18385</v>
      </c>
      <c r="F16" s="349">
        <v>18606</v>
      </c>
      <c r="G16" s="349">
        <v>18606</v>
      </c>
    </row>
    <row r="17" spans="1:7" ht="18" customHeight="1">
      <c r="A17" s="269" t="s">
        <v>130</v>
      </c>
      <c r="B17" s="133" t="s">
        <v>131</v>
      </c>
      <c r="C17" s="349">
        <v>20923</v>
      </c>
      <c r="D17" s="349">
        <v>11914</v>
      </c>
      <c r="E17" s="349">
        <v>20133</v>
      </c>
      <c r="F17" s="349">
        <v>9009</v>
      </c>
      <c r="G17" s="349">
        <v>9009</v>
      </c>
    </row>
    <row r="18" spans="1:7" ht="18" customHeight="1">
      <c r="A18" s="271"/>
      <c r="B18" s="133" t="s">
        <v>132</v>
      </c>
      <c r="C18" s="349">
        <v>4200</v>
      </c>
      <c r="D18" s="349">
        <v>3400</v>
      </c>
      <c r="E18" s="349">
        <v>3450</v>
      </c>
      <c r="F18" s="349">
        <v>0</v>
      </c>
      <c r="G18" s="349">
        <v>800</v>
      </c>
    </row>
    <row r="19" spans="1:7" ht="18" customHeight="1">
      <c r="A19" s="271"/>
      <c r="B19" s="133" t="s">
        <v>133</v>
      </c>
      <c r="C19" s="349">
        <v>17019</v>
      </c>
      <c r="D19" s="349">
        <v>9092</v>
      </c>
      <c r="E19" s="349">
        <v>17019</v>
      </c>
      <c r="F19" s="349">
        <v>1681</v>
      </c>
      <c r="G19" s="349">
        <v>4733</v>
      </c>
    </row>
    <row r="20" spans="1:7" ht="18" customHeight="1">
      <c r="A20" s="271"/>
      <c r="B20" s="133" t="s">
        <v>134</v>
      </c>
      <c r="C20" s="349">
        <v>15504</v>
      </c>
      <c r="D20" s="349">
        <v>8334</v>
      </c>
      <c r="E20" s="349">
        <v>15504</v>
      </c>
      <c r="F20" s="349">
        <v>5875</v>
      </c>
      <c r="G20" s="349">
        <v>7170</v>
      </c>
    </row>
    <row r="21" spans="1:7" ht="18" customHeight="1">
      <c r="A21" s="271"/>
      <c r="B21" s="133" t="s">
        <v>135</v>
      </c>
      <c r="C21" s="349">
        <v>6504</v>
      </c>
      <c r="D21" s="349">
        <v>4244</v>
      </c>
      <c r="E21" s="349">
        <v>5444</v>
      </c>
      <c r="F21" s="349">
        <v>1060</v>
      </c>
      <c r="G21" s="349">
        <v>2260</v>
      </c>
    </row>
    <row r="22" spans="1:7" ht="18" customHeight="1">
      <c r="A22" s="271"/>
      <c r="B22" s="133" t="s">
        <v>136</v>
      </c>
      <c r="C22" s="349">
        <v>20071</v>
      </c>
      <c r="D22" s="349">
        <v>17100</v>
      </c>
      <c r="E22" s="349">
        <v>20071</v>
      </c>
      <c r="F22" s="349">
        <v>417</v>
      </c>
      <c r="G22" s="349">
        <v>2971</v>
      </c>
    </row>
    <row r="23" spans="1:7" ht="18" customHeight="1">
      <c r="A23" s="271"/>
      <c r="B23" s="133" t="s">
        <v>137</v>
      </c>
      <c r="C23" s="349">
        <v>10474</v>
      </c>
      <c r="D23" s="349">
        <v>728</v>
      </c>
      <c r="E23" s="349">
        <v>2746</v>
      </c>
      <c r="F23" s="349">
        <v>9746</v>
      </c>
      <c r="G23" s="349">
        <v>9746</v>
      </c>
    </row>
    <row r="24" spans="1:7" ht="18" customHeight="1">
      <c r="A24" s="272"/>
      <c r="B24" s="133" t="s">
        <v>138</v>
      </c>
      <c r="C24" s="349">
        <v>4715</v>
      </c>
      <c r="D24" s="349">
        <v>4715</v>
      </c>
      <c r="E24" s="349">
        <v>3665</v>
      </c>
      <c r="F24" s="349">
        <v>1050</v>
      </c>
      <c r="G24" s="349">
        <v>0</v>
      </c>
    </row>
    <row r="25" spans="1:7" ht="24" customHeight="1">
      <c r="A25" s="159" t="s">
        <v>139</v>
      </c>
      <c r="B25" s="141" t="s">
        <v>140</v>
      </c>
      <c r="C25" s="350">
        <f aca="true" t="shared" si="0" ref="C25:G25">C6+C8+C9+C10</f>
        <v>66119</v>
      </c>
      <c r="D25" s="350">
        <f t="shared" si="0"/>
        <v>42179</v>
      </c>
      <c r="E25" s="350">
        <f t="shared" si="0"/>
        <v>52499</v>
      </c>
      <c r="F25" s="350">
        <f t="shared" si="0"/>
        <v>14035</v>
      </c>
      <c r="G25" s="351">
        <f t="shared" si="0"/>
        <v>20128</v>
      </c>
    </row>
    <row r="26" spans="1:7" ht="27.75" customHeight="1">
      <c r="A26" s="159"/>
      <c r="B26" s="141" t="s">
        <v>141</v>
      </c>
      <c r="C26" s="350">
        <f>C11+C12+C18+C19+C20+C21+C22+C28+C29+C30+C31+C32+C33+C34</f>
        <v>112093</v>
      </c>
      <c r="D26" s="350">
        <f aca="true" t="shared" si="1" ref="C26:G26">D11+D12+D18+D19+D20+D21+D22+D28+D29+D30+D31+D32+D33+D34</f>
        <v>73413</v>
      </c>
      <c r="E26" s="350">
        <f t="shared" si="1"/>
        <v>106794</v>
      </c>
      <c r="F26" s="350">
        <f t="shared" si="1"/>
        <v>19459</v>
      </c>
      <c r="G26" s="351">
        <f t="shared" si="1"/>
        <v>34084</v>
      </c>
    </row>
    <row r="27" spans="1:7" ht="18" customHeight="1">
      <c r="A27" s="264"/>
      <c r="B27" s="133" t="s">
        <v>142</v>
      </c>
      <c r="C27" s="349">
        <v>701</v>
      </c>
      <c r="D27" s="349">
        <v>0</v>
      </c>
      <c r="E27" s="349">
        <v>0</v>
      </c>
      <c r="F27" s="349">
        <v>701</v>
      </c>
      <c r="G27" s="349">
        <v>701</v>
      </c>
    </row>
    <row r="28" spans="1:7" ht="18" customHeight="1">
      <c r="A28" s="264"/>
      <c r="B28" s="133" t="s">
        <v>143</v>
      </c>
      <c r="C28" s="349">
        <v>3693</v>
      </c>
      <c r="D28" s="349">
        <v>0</v>
      </c>
      <c r="E28" s="349">
        <v>3693</v>
      </c>
      <c r="F28" s="349">
        <v>1922</v>
      </c>
      <c r="G28" s="349">
        <v>2576</v>
      </c>
    </row>
    <row r="29" spans="1:7" ht="18" customHeight="1">
      <c r="A29" s="264"/>
      <c r="B29" s="133" t="s">
        <v>144</v>
      </c>
      <c r="C29" s="349">
        <v>5136</v>
      </c>
      <c r="D29" s="349">
        <v>2763</v>
      </c>
      <c r="E29" s="349">
        <v>5136</v>
      </c>
      <c r="F29" s="349">
        <v>2373</v>
      </c>
      <c r="G29" s="349">
        <v>2373</v>
      </c>
    </row>
    <row r="30" spans="1:7" ht="18" customHeight="1">
      <c r="A30" s="264"/>
      <c r="B30" s="133" t="s">
        <v>145</v>
      </c>
      <c r="C30" s="349">
        <v>307</v>
      </c>
      <c r="D30" s="349">
        <v>0</v>
      </c>
      <c r="E30" s="349">
        <v>0</v>
      </c>
      <c r="F30" s="349">
        <v>307</v>
      </c>
      <c r="G30" s="349">
        <v>307</v>
      </c>
    </row>
    <row r="31" spans="1:7" ht="18" customHeight="1">
      <c r="A31" s="264"/>
      <c r="B31" s="133" t="s">
        <v>146</v>
      </c>
      <c r="C31" s="349">
        <v>5193</v>
      </c>
      <c r="D31" s="349">
        <v>1522</v>
      </c>
      <c r="E31" s="349">
        <v>5193</v>
      </c>
      <c r="F31" s="349">
        <v>2939</v>
      </c>
      <c r="G31" s="349">
        <v>3671</v>
      </c>
    </row>
    <row r="32" spans="1:7" ht="18" customHeight="1">
      <c r="A32" s="264"/>
      <c r="B32" s="133" t="s">
        <v>147</v>
      </c>
      <c r="C32" s="349">
        <v>2217</v>
      </c>
      <c r="D32" s="349">
        <v>1332</v>
      </c>
      <c r="E32" s="349">
        <v>2057</v>
      </c>
      <c r="F32" s="349">
        <v>0</v>
      </c>
      <c r="G32" s="349">
        <v>600</v>
      </c>
    </row>
    <row r="33" spans="1:7" ht="18" customHeight="1">
      <c r="A33" s="264"/>
      <c r="B33" s="133" t="s">
        <v>148</v>
      </c>
      <c r="C33" s="349">
        <v>1998</v>
      </c>
      <c r="D33" s="349">
        <v>1325</v>
      </c>
      <c r="E33" s="349">
        <v>1998</v>
      </c>
      <c r="F33" s="349">
        <v>673</v>
      </c>
      <c r="G33" s="349">
        <v>673</v>
      </c>
    </row>
    <row r="34" spans="1:7" ht="18" customHeight="1">
      <c r="A34" s="269" t="s">
        <v>149</v>
      </c>
      <c r="B34" s="350" t="s">
        <v>150</v>
      </c>
      <c r="C34" s="349">
        <v>8503</v>
      </c>
      <c r="D34" s="349">
        <v>8012</v>
      </c>
      <c r="E34" s="349">
        <v>8012</v>
      </c>
      <c r="F34" s="349">
        <v>491</v>
      </c>
      <c r="G34" s="349">
        <v>491</v>
      </c>
    </row>
    <row r="35" spans="1:7" ht="18" customHeight="1">
      <c r="A35" s="271"/>
      <c r="B35" s="350" t="s">
        <v>151</v>
      </c>
      <c r="C35" s="349">
        <v>70225</v>
      </c>
      <c r="D35" s="349">
        <v>3846</v>
      </c>
      <c r="E35" s="349">
        <v>3020</v>
      </c>
      <c r="F35" s="349">
        <v>36285</v>
      </c>
      <c r="G35" s="349">
        <v>66379</v>
      </c>
    </row>
    <row r="36" spans="1:7" ht="18" customHeight="1">
      <c r="A36" s="272"/>
      <c r="B36" s="350" t="s">
        <v>162</v>
      </c>
      <c r="C36" s="350">
        <v>93889</v>
      </c>
      <c r="D36" s="350">
        <v>0</v>
      </c>
      <c r="E36" s="350">
        <v>84613</v>
      </c>
      <c r="F36" s="350"/>
      <c r="G36" s="352">
        <v>93889</v>
      </c>
    </row>
    <row r="37" spans="2:20" s="335" customFormat="1" ht="30" customHeight="1">
      <c r="B37" s="353" t="s">
        <v>163</v>
      </c>
      <c r="C37" s="353"/>
      <c r="D37" s="353"/>
      <c r="E37" s="353"/>
      <c r="F37" s="353"/>
      <c r="G37" s="353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7" s="254" customFormat="1" ht="9" customHeight="1">
      <c r="B38" s="277"/>
      <c r="C38" s="277"/>
      <c r="D38" s="277"/>
      <c r="E38" s="277"/>
      <c r="F38" s="277"/>
      <c r="G38" s="278"/>
    </row>
  </sheetData>
  <sheetProtection/>
  <mergeCells count="14">
    <mergeCell ref="A1:G1"/>
    <mergeCell ref="C2:D2"/>
    <mergeCell ref="E2:G2"/>
    <mergeCell ref="D3:G3"/>
    <mergeCell ref="A5:B5"/>
    <mergeCell ref="B37:G37"/>
    <mergeCell ref="B38:F38"/>
    <mergeCell ref="A6:A16"/>
    <mergeCell ref="A17:A24"/>
    <mergeCell ref="A25:A26"/>
    <mergeCell ref="A27:A33"/>
    <mergeCell ref="A34:A36"/>
    <mergeCell ref="C3:C4"/>
    <mergeCell ref="A3:B4"/>
  </mergeCells>
  <printOptions/>
  <pageMargins left="0.75" right="0.75" top="1" bottom="0.54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IV1"/>
    </sheetView>
  </sheetViews>
  <sheetFormatPr defaultColWidth="9.00390625" defaultRowHeight="14.25"/>
  <cols>
    <col min="1" max="1" width="3.875" style="285" customWidth="1"/>
    <col min="2" max="2" width="7.625" style="285" customWidth="1"/>
    <col min="3" max="3" width="12.125" style="285" customWidth="1"/>
    <col min="4" max="4" width="7.875" style="285" customWidth="1"/>
    <col min="5" max="5" width="14.625" style="285" customWidth="1"/>
    <col min="6" max="6" width="9.75390625" style="285" customWidth="1"/>
    <col min="7" max="7" width="13.50390625" style="285" customWidth="1"/>
    <col min="8" max="8" width="12.875" style="285" customWidth="1"/>
    <col min="9" max="16384" width="9.00390625" style="285" customWidth="1"/>
  </cols>
  <sheetData>
    <row r="1" spans="1:8" ht="24.75" customHeight="1">
      <c r="A1" s="305" t="s">
        <v>164</v>
      </c>
      <c r="B1" s="305"/>
      <c r="C1" s="305"/>
      <c r="D1" s="305"/>
      <c r="E1" s="305"/>
      <c r="F1" s="305"/>
      <c r="G1" s="305"/>
      <c r="H1" s="305"/>
    </row>
    <row r="2" spans="1:8" s="283" customFormat="1" ht="15" customHeight="1">
      <c r="A2" s="306" t="s">
        <v>165</v>
      </c>
      <c r="B2" s="306"/>
      <c r="C2" s="306"/>
      <c r="D2" s="306"/>
      <c r="E2" s="306"/>
      <c r="F2" s="306"/>
      <c r="G2" s="307" t="s">
        <v>109</v>
      </c>
      <c r="H2" s="307"/>
    </row>
    <row r="3" spans="1:8" s="302" customFormat="1" ht="27.75" customHeight="1">
      <c r="A3" s="308" t="s">
        <v>166</v>
      </c>
      <c r="B3" s="309"/>
      <c r="C3" s="309"/>
      <c r="D3" s="309" t="s">
        <v>167</v>
      </c>
      <c r="E3" s="309" t="s">
        <v>168</v>
      </c>
      <c r="F3" s="309" t="s">
        <v>169</v>
      </c>
      <c r="G3" s="309" t="s">
        <v>170</v>
      </c>
      <c r="H3" s="310" t="s">
        <v>171</v>
      </c>
    </row>
    <row r="4" spans="1:8" ht="16.5" customHeight="1">
      <c r="A4" s="311" t="s">
        <v>117</v>
      </c>
      <c r="B4" s="312"/>
      <c r="C4" s="312"/>
      <c r="D4" s="313">
        <v>334</v>
      </c>
      <c r="E4" s="313">
        <v>2057895</v>
      </c>
      <c r="F4" s="314">
        <v>88</v>
      </c>
      <c r="G4" s="314">
        <v>120480</v>
      </c>
      <c r="H4" s="315">
        <v>5.854526105559322</v>
      </c>
    </row>
    <row r="5" spans="1:8" ht="16.5" customHeight="1">
      <c r="A5" s="311" t="s">
        <v>172</v>
      </c>
      <c r="B5" s="312" t="s">
        <v>119</v>
      </c>
      <c r="C5" s="312"/>
      <c r="D5" s="316">
        <v>17</v>
      </c>
      <c r="E5" s="316">
        <v>138300</v>
      </c>
      <c r="F5" s="314">
        <v>1</v>
      </c>
      <c r="G5" s="314">
        <v>927</v>
      </c>
      <c r="H5" s="315">
        <v>0.6702819956616053</v>
      </c>
    </row>
    <row r="6" spans="1:8" ht="16.5" customHeight="1">
      <c r="A6" s="311"/>
      <c r="B6" s="312" t="s">
        <v>120</v>
      </c>
      <c r="C6" s="312" t="s">
        <v>173</v>
      </c>
      <c r="D6" s="316">
        <v>15</v>
      </c>
      <c r="E6" s="316">
        <v>43900</v>
      </c>
      <c r="F6" s="314">
        <v>1</v>
      </c>
      <c r="G6" s="314">
        <v>67</v>
      </c>
      <c r="H6" s="315">
        <v>0.15261958997722097</v>
      </c>
    </row>
    <row r="7" spans="1:8" ht="16.5" customHeight="1">
      <c r="A7" s="311"/>
      <c r="B7" s="312"/>
      <c r="C7" s="312" t="s">
        <v>174</v>
      </c>
      <c r="D7" s="316">
        <v>6</v>
      </c>
      <c r="E7" s="316">
        <v>9300</v>
      </c>
      <c r="F7" s="314">
        <v>1</v>
      </c>
      <c r="G7" s="314">
        <v>67</v>
      </c>
      <c r="H7" s="315">
        <v>0.7204301075268817</v>
      </c>
    </row>
    <row r="8" spans="1:8" ht="16.5" customHeight="1">
      <c r="A8" s="311"/>
      <c r="B8" s="312"/>
      <c r="C8" s="312" t="s">
        <v>175</v>
      </c>
      <c r="D8" s="316">
        <v>9</v>
      </c>
      <c r="E8" s="316">
        <v>34600</v>
      </c>
      <c r="F8" s="314">
        <v>0</v>
      </c>
      <c r="G8" s="314">
        <v>0</v>
      </c>
      <c r="H8" s="315">
        <v>0</v>
      </c>
    </row>
    <row r="9" spans="1:8" ht="16.5" customHeight="1">
      <c r="A9" s="311"/>
      <c r="B9" s="312" t="s">
        <v>121</v>
      </c>
      <c r="C9" s="312" t="s">
        <v>173</v>
      </c>
      <c r="D9" s="316">
        <v>24</v>
      </c>
      <c r="E9" s="316">
        <v>185750</v>
      </c>
      <c r="F9" s="314">
        <v>0</v>
      </c>
      <c r="G9" s="314">
        <v>0</v>
      </c>
      <c r="H9" s="315">
        <v>0</v>
      </c>
    </row>
    <row r="10" spans="1:8" ht="16.5" customHeight="1">
      <c r="A10" s="311"/>
      <c r="B10" s="312"/>
      <c r="C10" s="312" t="s">
        <v>176</v>
      </c>
      <c r="D10" s="316">
        <v>18</v>
      </c>
      <c r="E10" s="316">
        <v>110050</v>
      </c>
      <c r="F10" s="314">
        <v>0</v>
      </c>
      <c r="G10" s="314">
        <v>0</v>
      </c>
      <c r="H10" s="315">
        <v>0</v>
      </c>
    </row>
    <row r="11" spans="1:8" ht="16.5" customHeight="1">
      <c r="A11" s="311"/>
      <c r="B11" s="312"/>
      <c r="C11" s="312" t="s">
        <v>177</v>
      </c>
      <c r="D11" s="316">
        <v>6</v>
      </c>
      <c r="E11" s="316">
        <v>75700</v>
      </c>
      <c r="F11" s="314">
        <v>0</v>
      </c>
      <c r="G11" s="314">
        <v>0</v>
      </c>
      <c r="H11" s="315">
        <v>0</v>
      </c>
    </row>
    <row r="12" spans="1:8" ht="16.5" customHeight="1">
      <c r="A12" s="311"/>
      <c r="B12" s="312" t="s">
        <v>122</v>
      </c>
      <c r="C12" s="312" t="s">
        <v>173</v>
      </c>
      <c r="D12" s="316">
        <v>14</v>
      </c>
      <c r="E12" s="316">
        <v>197400</v>
      </c>
      <c r="F12" s="314">
        <v>4</v>
      </c>
      <c r="G12" s="314">
        <v>3445</v>
      </c>
      <c r="H12" s="315">
        <v>1.7451874366767983</v>
      </c>
    </row>
    <row r="13" spans="1:8" ht="16.5" customHeight="1">
      <c r="A13" s="311"/>
      <c r="B13" s="312"/>
      <c r="C13" s="312" t="s">
        <v>178</v>
      </c>
      <c r="D13" s="316">
        <v>5</v>
      </c>
      <c r="E13" s="316">
        <v>66100</v>
      </c>
      <c r="F13" s="314">
        <v>3</v>
      </c>
      <c r="G13" s="314">
        <v>1395</v>
      </c>
      <c r="H13" s="315">
        <v>2.1104387291981848</v>
      </c>
    </row>
    <row r="14" spans="1:8" ht="16.5" customHeight="1">
      <c r="A14" s="311"/>
      <c r="B14" s="312"/>
      <c r="C14" s="316" t="s">
        <v>177</v>
      </c>
      <c r="D14" s="316">
        <v>9</v>
      </c>
      <c r="E14" s="316">
        <v>131300</v>
      </c>
      <c r="F14" s="314">
        <v>1</v>
      </c>
      <c r="G14" s="314">
        <v>2050</v>
      </c>
      <c r="H14" s="315">
        <v>1.5613099771515613</v>
      </c>
    </row>
    <row r="15" spans="1:8" ht="16.5" customHeight="1">
      <c r="A15" s="311"/>
      <c r="B15" s="312" t="s">
        <v>179</v>
      </c>
      <c r="C15" s="312"/>
      <c r="D15" s="316">
        <v>11</v>
      </c>
      <c r="E15" s="316">
        <v>167050</v>
      </c>
      <c r="F15" s="314">
        <v>2</v>
      </c>
      <c r="G15" s="314">
        <v>11637</v>
      </c>
      <c r="H15" s="315">
        <v>6.966177791080515</v>
      </c>
    </row>
    <row r="16" spans="1:8" ht="16.5" customHeight="1">
      <c r="A16" s="311"/>
      <c r="B16" s="316" t="s">
        <v>124</v>
      </c>
      <c r="C16" s="316"/>
      <c r="D16" s="316">
        <v>8</v>
      </c>
      <c r="E16" s="316">
        <v>40000</v>
      </c>
      <c r="F16" s="314">
        <v>3</v>
      </c>
      <c r="G16" s="314">
        <v>1642</v>
      </c>
      <c r="H16" s="315">
        <v>4.105</v>
      </c>
    </row>
    <row r="17" spans="1:8" ht="16.5" customHeight="1">
      <c r="A17" s="311"/>
      <c r="B17" s="316" t="s">
        <v>125</v>
      </c>
      <c r="C17" s="316"/>
      <c r="D17" s="316">
        <v>14</v>
      </c>
      <c r="E17" s="316">
        <v>86400</v>
      </c>
      <c r="F17" s="314">
        <v>10</v>
      </c>
      <c r="G17" s="314">
        <v>11079</v>
      </c>
      <c r="H17" s="315">
        <v>12.822916666666668</v>
      </c>
    </row>
    <row r="18" spans="1:8" ht="16.5" customHeight="1">
      <c r="A18" s="311"/>
      <c r="B18" s="312" t="s">
        <v>126</v>
      </c>
      <c r="C18" s="312" t="s">
        <v>173</v>
      </c>
      <c r="D18" s="312">
        <v>56</v>
      </c>
      <c r="E18" s="312">
        <v>393001</v>
      </c>
      <c r="F18" s="314">
        <v>11</v>
      </c>
      <c r="G18" s="314">
        <v>17668</v>
      </c>
      <c r="H18" s="315">
        <v>4.495662860908751</v>
      </c>
    </row>
    <row r="19" spans="1:8" ht="16.5" customHeight="1">
      <c r="A19" s="311"/>
      <c r="B19" s="312"/>
      <c r="C19" s="316" t="s">
        <v>180</v>
      </c>
      <c r="D19" s="312">
        <v>3</v>
      </c>
      <c r="E19" s="312">
        <v>22000</v>
      </c>
      <c r="F19" s="314">
        <v>3</v>
      </c>
      <c r="G19" s="314">
        <v>5480</v>
      </c>
      <c r="H19" s="315">
        <v>24.90909090909091</v>
      </c>
    </row>
    <row r="20" spans="1:8" ht="16.5" customHeight="1">
      <c r="A20" s="311"/>
      <c r="B20" s="312"/>
      <c r="C20" s="316" t="s">
        <v>181</v>
      </c>
      <c r="D20" s="312">
        <v>27</v>
      </c>
      <c r="E20" s="312">
        <v>222031</v>
      </c>
      <c r="F20" s="314">
        <v>6</v>
      </c>
      <c r="G20" s="314">
        <v>10088</v>
      </c>
      <c r="H20" s="315">
        <v>4.543509690088321</v>
      </c>
    </row>
    <row r="21" spans="1:8" ht="16.5" customHeight="1">
      <c r="A21" s="311"/>
      <c r="B21" s="312"/>
      <c r="C21" s="316" t="s">
        <v>182</v>
      </c>
      <c r="D21" s="312">
        <v>26</v>
      </c>
      <c r="E21" s="312">
        <v>148970</v>
      </c>
      <c r="F21" s="314">
        <v>2</v>
      </c>
      <c r="G21" s="314">
        <v>2100</v>
      </c>
      <c r="H21" s="315">
        <v>1.4096798013022755</v>
      </c>
    </row>
    <row r="22" spans="1:8" ht="16.5" customHeight="1">
      <c r="A22" s="311"/>
      <c r="B22" s="317" t="s">
        <v>127</v>
      </c>
      <c r="C22" s="318"/>
      <c r="D22" s="312">
        <v>22</v>
      </c>
      <c r="E22" s="312">
        <v>123300</v>
      </c>
      <c r="F22" s="314">
        <v>7</v>
      </c>
      <c r="G22" s="314">
        <v>10438</v>
      </c>
      <c r="H22" s="315">
        <v>8.465531224655312</v>
      </c>
    </row>
    <row r="23" spans="1:8" ht="16.5" customHeight="1">
      <c r="A23" s="311"/>
      <c r="B23" s="317" t="s">
        <v>128</v>
      </c>
      <c r="C23" s="318"/>
      <c r="D23" s="312">
        <v>24</v>
      </c>
      <c r="E23" s="312">
        <v>160000</v>
      </c>
      <c r="F23" s="314">
        <v>3</v>
      </c>
      <c r="G23" s="314">
        <v>10882</v>
      </c>
      <c r="H23" s="315">
        <v>6.80125</v>
      </c>
    </row>
    <row r="24" spans="1:8" ht="16.5" customHeight="1">
      <c r="A24" s="311"/>
      <c r="B24" s="319" t="s">
        <v>129</v>
      </c>
      <c r="C24" s="320"/>
      <c r="D24" s="312">
        <v>19</v>
      </c>
      <c r="E24" s="312">
        <v>98200</v>
      </c>
      <c r="F24" s="314">
        <v>5</v>
      </c>
      <c r="G24" s="314">
        <v>8675</v>
      </c>
      <c r="H24" s="315">
        <v>8.834012219959266</v>
      </c>
    </row>
    <row r="25" spans="1:8" ht="16.5" customHeight="1">
      <c r="A25" s="321" t="s">
        <v>183</v>
      </c>
      <c r="B25" s="316" t="s">
        <v>131</v>
      </c>
      <c r="C25" s="316"/>
      <c r="D25" s="312">
        <v>16</v>
      </c>
      <c r="E25" s="312">
        <v>62800</v>
      </c>
      <c r="F25" s="314">
        <v>9</v>
      </c>
      <c r="G25" s="314">
        <v>4161</v>
      </c>
      <c r="H25" s="315">
        <v>6.625796178343949</v>
      </c>
    </row>
    <row r="26" spans="1:8" ht="16.5" customHeight="1">
      <c r="A26" s="322"/>
      <c r="B26" s="312" t="s">
        <v>132</v>
      </c>
      <c r="C26" s="312"/>
      <c r="D26" s="312">
        <v>18</v>
      </c>
      <c r="E26" s="312">
        <v>80000</v>
      </c>
      <c r="F26" s="314">
        <v>3</v>
      </c>
      <c r="G26" s="314">
        <v>2500</v>
      </c>
      <c r="H26" s="315">
        <v>3.125</v>
      </c>
    </row>
    <row r="27" spans="1:8" ht="16.5" customHeight="1">
      <c r="A27" s="322"/>
      <c r="B27" s="312" t="s">
        <v>133</v>
      </c>
      <c r="C27" s="312"/>
      <c r="D27" s="312">
        <v>19</v>
      </c>
      <c r="E27" s="312">
        <v>66400</v>
      </c>
      <c r="F27" s="314">
        <v>2</v>
      </c>
      <c r="G27" s="314">
        <v>3419</v>
      </c>
      <c r="H27" s="315">
        <v>5.149096385542169</v>
      </c>
    </row>
    <row r="28" spans="1:8" ht="16.5" customHeight="1">
      <c r="A28" s="322"/>
      <c r="B28" s="316" t="s">
        <v>134</v>
      </c>
      <c r="C28" s="316"/>
      <c r="D28" s="312">
        <v>8</v>
      </c>
      <c r="E28" s="312">
        <v>25500</v>
      </c>
      <c r="F28" s="314">
        <v>3</v>
      </c>
      <c r="G28" s="314">
        <v>5124</v>
      </c>
      <c r="H28" s="315">
        <v>20.094117647058823</v>
      </c>
    </row>
    <row r="29" spans="1:8" ht="16.5" customHeight="1">
      <c r="A29" s="322"/>
      <c r="B29" s="312" t="s">
        <v>135</v>
      </c>
      <c r="C29" s="312"/>
      <c r="D29" s="312">
        <v>7</v>
      </c>
      <c r="E29" s="312">
        <v>26200</v>
      </c>
      <c r="F29" s="314">
        <v>3</v>
      </c>
      <c r="G29" s="314">
        <v>3819</v>
      </c>
      <c r="H29" s="315">
        <v>14.576335877862595</v>
      </c>
    </row>
    <row r="30" spans="1:8" ht="16.5" customHeight="1">
      <c r="A30" s="322"/>
      <c r="B30" s="312" t="s">
        <v>136</v>
      </c>
      <c r="C30" s="312"/>
      <c r="D30" s="312">
        <v>18</v>
      </c>
      <c r="E30" s="312">
        <v>93200</v>
      </c>
      <c r="F30" s="314">
        <v>9</v>
      </c>
      <c r="G30" s="314">
        <v>6967</v>
      </c>
      <c r="H30" s="315">
        <v>7.475321888412018</v>
      </c>
    </row>
    <row r="31" spans="1:8" ht="16.5" customHeight="1">
      <c r="A31" s="322"/>
      <c r="B31" s="312" t="s">
        <v>137</v>
      </c>
      <c r="C31" s="312"/>
      <c r="D31" s="312">
        <v>8</v>
      </c>
      <c r="E31" s="312">
        <v>22000</v>
      </c>
      <c r="F31" s="314">
        <v>1</v>
      </c>
      <c r="G31" s="314">
        <v>728</v>
      </c>
      <c r="H31" s="315">
        <v>3.3090909090909086</v>
      </c>
    </row>
    <row r="32" spans="1:8" ht="16.5" customHeight="1">
      <c r="A32" s="323"/>
      <c r="B32" s="312" t="s">
        <v>138</v>
      </c>
      <c r="C32" s="312"/>
      <c r="D32" s="312">
        <v>2</v>
      </c>
      <c r="E32" s="312">
        <v>10800</v>
      </c>
      <c r="F32" s="314">
        <v>1</v>
      </c>
      <c r="G32" s="314">
        <v>3480</v>
      </c>
      <c r="H32" s="315">
        <v>32.22222222222222</v>
      </c>
    </row>
    <row r="33" spans="1:8" ht="16.5" customHeight="1">
      <c r="A33" s="321" t="s">
        <v>184</v>
      </c>
      <c r="B33" s="312" t="s">
        <v>142</v>
      </c>
      <c r="C33" s="312"/>
      <c r="D33" s="312">
        <v>1</v>
      </c>
      <c r="E33" s="312">
        <v>1900</v>
      </c>
      <c r="F33" s="314">
        <v>0</v>
      </c>
      <c r="G33" s="314">
        <v>0</v>
      </c>
      <c r="H33" s="315">
        <v>0</v>
      </c>
    </row>
    <row r="34" spans="1:8" ht="16.5" customHeight="1">
      <c r="A34" s="322"/>
      <c r="B34" s="312" t="s">
        <v>185</v>
      </c>
      <c r="C34" s="312"/>
      <c r="D34" s="312">
        <v>1</v>
      </c>
      <c r="E34" s="312">
        <v>4300</v>
      </c>
      <c r="F34" s="314">
        <v>0</v>
      </c>
      <c r="G34" s="314">
        <v>0</v>
      </c>
      <c r="H34" s="315">
        <v>0</v>
      </c>
    </row>
    <row r="35" spans="1:8" ht="16.5" customHeight="1">
      <c r="A35" s="322"/>
      <c r="B35" s="316" t="s">
        <v>144</v>
      </c>
      <c r="C35" s="316"/>
      <c r="D35" s="312">
        <v>4</v>
      </c>
      <c r="E35" s="312">
        <v>7850</v>
      </c>
      <c r="F35" s="314">
        <v>3</v>
      </c>
      <c r="G35" s="314">
        <v>1792</v>
      </c>
      <c r="H35" s="315">
        <v>22.828025477707005</v>
      </c>
    </row>
    <row r="36" spans="1:8" ht="16.5" customHeight="1">
      <c r="A36" s="322"/>
      <c r="B36" s="312" t="s">
        <v>145</v>
      </c>
      <c r="C36" s="312"/>
      <c r="D36" s="312">
        <v>1</v>
      </c>
      <c r="E36" s="312">
        <v>3300</v>
      </c>
      <c r="F36" s="314">
        <v>0</v>
      </c>
      <c r="G36" s="314">
        <v>0</v>
      </c>
      <c r="H36" s="315">
        <v>0</v>
      </c>
    </row>
    <row r="37" spans="1:8" ht="16.5" customHeight="1">
      <c r="A37" s="322"/>
      <c r="B37" s="312" t="s">
        <v>146</v>
      </c>
      <c r="C37" s="312"/>
      <c r="D37" s="312">
        <v>2</v>
      </c>
      <c r="E37" s="312">
        <v>3100</v>
      </c>
      <c r="F37" s="314">
        <v>2</v>
      </c>
      <c r="G37" s="314">
        <v>1522</v>
      </c>
      <c r="H37" s="315">
        <v>49.096774193548384</v>
      </c>
    </row>
    <row r="38" spans="1:8" ht="16.5" customHeight="1">
      <c r="A38" s="322"/>
      <c r="B38" s="312" t="s">
        <v>186</v>
      </c>
      <c r="C38" s="312"/>
      <c r="D38" s="312">
        <v>1</v>
      </c>
      <c r="E38" s="312">
        <v>4900</v>
      </c>
      <c r="F38" s="314">
        <v>1</v>
      </c>
      <c r="G38" s="314">
        <v>1332</v>
      </c>
      <c r="H38" s="315">
        <v>27.183673469387752</v>
      </c>
    </row>
    <row r="39" spans="1:8" ht="16.5" customHeight="1">
      <c r="A39" s="323"/>
      <c r="B39" s="316" t="s">
        <v>187</v>
      </c>
      <c r="C39" s="316"/>
      <c r="D39" s="312">
        <v>3</v>
      </c>
      <c r="E39" s="312">
        <v>4000</v>
      </c>
      <c r="F39" s="314">
        <v>1</v>
      </c>
      <c r="G39" s="314">
        <v>1325</v>
      </c>
      <c r="H39" s="315">
        <v>33.125</v>
      </c>
    </row>
    <row r="40" spans="1:8" s="303" customFormat="1" ht="18" customHeight="1">
      <c r="A40" s="324" t="s">
        <v>188</v>
      </c>
      <c r="B40" s="325" t="s">
        <v>189</v>
      </c>
      <c r="C40" s="325"/>
      <c r="D40" s="326">
        <v>15</v>
      </c>
      <c r="E40" s="326">
        <v>207000</v>
      </c>
      <c r="F40" s="327">
        <v>1</v>
      </c>
      <c r="G40" s="327">
        <v>2050</v>
      </c>
      <c r="H40" s="328">
        <v>0.9903381642512078</v>
      </c>
    </row>
    <row r="41" spans="1:8" s="304" customFormat="1" ht="18" customHeight="1">
      <c r="A41" s="329"/>
      <c r="B41" s="330" t="s">
        <v>150</v>
      </c>
      <c r="C41" s="330"/>
      <c r="D41" s="331">
        <v>4</v>
      </c>
      <c r="E41" s="331">
        <v>17544</v>
      </c>
      <c r="F41" s="332">
        <v>4</v>
      </c>
      <c r="G41" s="332">
        <v>7851</v>
      </c>
      <c r="H41" s="333">
        <v>44.75034199726402</v>
      </c>
    </row>
    <row r="42" ht="14.25">
      <c r="H42" s="334"/>
    </row>
    <row r="43" ht="14.25">
      <c r="H43" s="334"/>
    </row>
    <row r="44" ht="14.25">
      <c r="H44" s="334"/>
    </row>
    <row r="45" ht="14.25">
      <c r="H45" s="334"/>
    </row>
    <row r="46" ht="14.25">
      <c r="H46" s="334"/>
    </row>
    <row r="47" ht="14.25">
      <c r="H47" s="334"/>
    </row>
    <row r="48" ht="14.25">
      <c r="H48" s="334"/>
    </row>
    <row r="49" ht="14.25">
      <c r="H49" s="334"/>
    </row>
    <row r="50" ht="14.25">
      <c r="H50" s="334"/>
    </row>
    <row r="51" ht="14.25">
      <c r="H51" s="334"/>
    </row>
    <row r="52" ht="14.25">
      <c r="H52" s="334"/>
    </row>
  </sheetData>
  <sheetProtection/>
  <mergeCells count="37">
    <mergeCell ref="A1:H1"/>
    <mergeCell ref="A2:F2"/>
    <mergeCell ref="G2:H2"/>
    <mergeCell ref="A3:C3"/>
    <mergeCell ref="A4:C4"/>
    <mergeCell ref="B5:C5"/>
    <mergeCell ref="B15:C15"/>
    <mergeCell ref="B16:C16"/>
    <mergeCell ref="B17:C1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:A24"/>
    <mergeCell ref="A25:A32"/>
    <mergeCell ref="A33:A39"/>
    <mergeCell ref="A40:A41"/>
    <mergeCell ref="B6:B8"/>
    <mergeCell ref="B9:B11"/>
    <mergeCell ref="B12:B14"/>
    <mergeCell ref="B18:B21"/>
  </mergeCells>
  <printOptions/>
  <pageMargins left="0.75" right="0.26" top="0.32" bottom="0.25" header="0.27" footer="0.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4">
      <selection activeCell="A1" sqref="A1:IV1"/>
    </sheetView>
  </sheetViews>
  <sheetFormatPr defaultColWidth="9.00390625" defaultRowHeight="14.25"/>
  <cols>
    <col min="1" max="1" width="14.375" style="284" customWidth="1"/>
    <col min="2" max="3" width="13.125" style="285" customWidth="1"/>
    <col min="4" max="4" width="9.00390625" style="285" customWidth="1"/>
    <col min="5" max="5" width="17.75390625" style="285" customWidth="1"/>
    <col min="6" max="6" width="14.125" style="286" customWidth="1"/>
    <col min="7" max="16384" width="9.00390625" style="285" customWidth="1"/>
  </cols>
  <sheetData>
    <row r="1" spans="1:6" ht="20.25">
      <c r="A1" s="287" t="s">
        <v>190</v>
      </c>
      <c r="B1" s="287"/>
      <c r="C1" s="287"/>
      <c r="D1" s="287"/>
      <c r="E1" s="287"/>
      <c r="F1" s="288"/>
    </row>
    <row r="2" spans="2:6" ht="14.25">
      <c r="B2" s="289" t="s">
        <v>191</v>
      </c>
      <c r="C2" s="289"/>
      <c r="D2" s="289"/>
      <c r="E2" s="290" t="s">
        <v>155</v>
      </c>
      <c r="F2" s="291"/>
    </row>
    <row r="3" spans="1:6" ht="24">
      <c r="A3" s="292" t="s">
        <v>166</v>
      </c>
      <c r="B3" s="293" t="s">
        <v>192</v>
      </c>
      <c r="C3" s="293" t="s">
        <v>193</v>
      </c>
      <c r="D3" s="293" t="s">
        <v>194</v>
      </c>
      <c r="E3" s="293" t="s">
        <v>195</v>
      </c>
      <c r="F3" s="294" t="s">
        <v>196</v>
      </c>
    </row>
    <row r="4" spans="1:6" s="283" customFormat="1" ht="14.25" customHeight="1">
      <c r="A4" s="295" t="s">
        <v>117</v>
      </c>
      <c r="B4" s="296">
        <v>219</v>
      </c>
      <c r="C4" s="296">
        <v>88</v>
      </c>
      <c r="D4" s="296">
        <v>2729500</v>
      </c>
      <c r="E4" s="296">
        <v>218202</v>
      </c>
      <c r="F4" s="297">
        <v>7.99421139402821</v>
      </c>
    </row>
    <row r="5" spans="1:6" s="283" customFormat="1" ht="14.25" customHeight="1">
      <c r="A5" s="298" t="s">
        <v>197</v>
      </c>
      <c r="B5" s="296">
        <v>3</v>
      </c>
      <c r="C5" s="296">
        <v>2</v>
      </c>
      <c r="D5" s="296">
        <v>140000</v>
      </c>
      <c r="E5" s="296">
        <v>26215</v>
      </c>
      <c r="F5" s="297">
        <v>18.725</v>
      </c>
    </row>
    <row r="6" spans="1:6" s="283" customFormat="1" ht="14.25" customHeight="1">
      <c r="A6" s="298" t="s">
        <v>198</v>
      </c>
      <c r="B6" s="296">
        <v>6</v>
      </c>
      <c r="C6" s="296">
        <v>5</v>
      </c>
      <c r="D6" s="296">
        <v>107200</v>
      </c>
      <c r="E6" s="296">
        <v>8190</v>
      </c>
      <c r="F6" s="297">
        <v>7.63992537313433</v>
      </c>
    </row>
    <row r="7" spans="1:6" s="283" customFormat="1" ht="14.25" customHeight="1">
      <c r="A7" s="298" t="s">
        <v>199</v>
      </c>
      <c r="B7" s="296">
        <v>4</v>
      </c>
      <c r="C7" s="296">
        <v>3</v>
      </c>
      <c r="D7" s="296">
        <v>80500</v>
      </c>
      <c r="E7" s="296">
        <v>6260</v>
      </c>
      <c r="F7" s="297">
        <v>7.77639751552795</v>
      </c>
    </row>
    <row r="8" spans="1:6" s="283" customFormat="1" ht="14.25" customHeight="1">
      <c r="A8" s="298" t="s">
        <v>200</v>
      </c>
      <c r="B8" s="296">
        <v>5</v>
      </c>
      <c r="C8" s="296">
        <v>2</v>
      </c>
      <c r="D8" s="296">
        <v>72500</v>
      </c>
      <c r="E8" s="296">
        <v>6570</v>
      </c>
      <c r="F8" s="297">
        <v>9.06206896551724</v>
      </c>
    </row>
    <row r="9" spans="1:6" s="283" customFormat="1" ht="14.25" customHeight="1">
      <c r="A9" s="298" t="s">
        <v>201</v>
      </c>
      <c r="B9" s="296">
        <v>10</v>
      </c>
      <c r="C9" s="296">
        <v>6</v>
      </c>
      <c r="D9" s="296">
        <v>92700</v>
      </c>
      <c r="E9" s="296">
        <v>13335</v>
      </c>
      <c r="F9" s="297">
        <v>14.3851132686084</v>
      </c>
    </row>
    <row r="10" spans="1:6" s="283" customFormat="1" ht="14.25" customHeight="1">
      <c r="A10" s="298" t="s">
        <v>202</v>
      </c>
      <c r="B10" s="296">
        <v>6</v>
      </c>
      <c r="C10" s="296">
        <v>3</v>
      </c>
      <c r="D10" s="296">
        <v>38500</v>
      </c>
      <c r="E10" s="296">
        <v>8267</v>
      </c>
      <c r="F10" s="297">
        <v>21.4727272727273</v>
      </c>
    </row>
    <row r="11" spans="1:6" s="283" customFormat="1" ht="14.25" customHeight="1">
      <c r="A11" s="298" t="s">
        <v>203</v>
      </c>
      <c r="B11" s="296">
        <v>6</v>
      </c>
      <c r="C11" s="296">
        <v>2</v>
      </c>
      <c r="D11" s="296">
        <v>58900</v>
      </c>
      <c r="E11" s="296">
        <v>2354</v>
      </c>
      <c r="F11" s="297">
        <v>3.99660441426146</v>
      </c>
    </row>
    <row r="12" spans="1:6" s="283" customFormat="1" ht="14.25" customHeight="1">
      <c r="A12" s="298" t="s">
        <v>204</v>
      </c>
      <c r="B12" s="296">
        <v>10</v>
      </c>
      <c r="C12" s="296">
        <v>3</v>
      </c>
      <c r="D12" s="296">
        <v>152000</v>
      </c>
      <c r="E12" s="296">
        <v>18139</v>
      </c>
      <c r="F12" s="297">
        <v>11.9335526315789</v>
      </c>
    </row>
    <row r="13" spans="1:6" s="283" customFormat="1" ht="14.25" customHeight="1">
      <c r="A13" s="298" t="s">
        <v>205</v>
      </c>
      <c r="B13" s="296">
        <v>12</v>
      </c>
      <c r="C13" s="296">
        <v>4</v>
      </c>
      <c r="D13" s="296">
        <v>216500</v>
      </c>
      <c r="E13" s="296">
        <v>12214</v>
      </c>
      <c r="F13" s="297">
        <v>5.64157043879908</v>
      </c>
    </row>
    <row r="14" spans="1:6" s="283" customFormat="1" ht="14.25" customHeight="1">
      <c r="A14" s="298" t="s">
        <v>206</v>
      </c>
      <c r="B14" s="296">
        <v>21</v>
      </c>
      <c r="C14" s="296">
        <v>4</v>
      </c>
      <c r="D14" s="296">
        <v>368000</v>
      </c>
      <c r="E14" s="296">
        <v>13730</v>
      </c>
      <c r="F14" s="297">
        <v>3.73097826086956</v>
      </c>
    </row>
    <row r="15" spans="1:6" s="283" customFormat="1" ht="14.25" customHeight="1">
      <c r="A15" s="298" t="s">
        <v>207</v>
      </c>
      <c r="B15" s="296">
        <v>8</v>
      </c>
      <c r="C15" s="296">
        <v>4</v>
      </c>
      <c r="D15" s="296">
        <v>222000</v>
      </c>
      <c r="E15" s="296">
        <v>18683</v>
      </c>
      <c r="F15" s="297">
        <v>8.41576576576577</v>
      </c>
    </row>
    <row r="16" spans="1:6" s="283" customFormat="1" ht="14.25" customHeight="1">
      <c r="A16" s="298" t="s">
        <v>208</v>
      </c>
      <c r="B16" s="296">
        <v>5</v>
      </c>
      <c r="C16" s="296">
        <v>3</v>
      </c>
      <c r="D16" s="296">
        <v>36000</v>
      </c>
      <c r="E16" s="296">
        <v>2650</v>
      </c>
      <c r="F16" s="297">
        <v>7.36111111111111</v>
      </c>
    </row>
    <row r="17" spans="1:11" s="283" customFormat="1" ht="14.25" customHeight="1">
      <c r="A17" s="298" t="s">
        <v>209</v>
      </c>
      <c r="B17" s="296">
        <v>10</v>
      </c>
      <c r="C17" s="296">
        <v>2</v>
      </c>
      <c r="D17" s="296">
        <v>44400</v>
      </c>
      <c r="E17" s="296">
        <v>3294</v>
      </c>
      <c r="F17" s="297">
        <v>7.41891891891892</v>
      </c>
      <c r="K17" s="283" t="s">
        <v>210</v>
      </c>
    </row>
    <row r="18" spans="1:6" s="283" customFormat="1" ht="14.25" customHeight="1">
      <c r="A18" s="298" t="s">
        <v>211</v>
      </c>
      <c r="B18" s="296">
        <v>5</v>
      </c>
      <c r="C18" s="296">
        <v>0</v>
      </c>
      <c r="D18" s="296">
        <v>50500</v>
      </c>
      <c r="E18" s="296">
        <v>0</v>
      </c>
      <c r="F18" s="297">
        <v>0</v>
      </c>
    </row>
    <row r="19" spans="1:6" s="283" customFormat="1" ht="14.25" customHeight="1">
      <c r="A19" s="298" t="s">
        <v>212</v>
      </c>
      <c r="B19" s="296">
        <v>10</v>
      </c>
      <c r="C19" s="296">
        <v>0</v>
      </c>
      <c r="D19" s="296">
        <v>43000</v>
      </c>
      <c r="E19" s="296">
        <v>0</v>
      </c>
      <c r="F19" s="297">
        <v>0</v>
      </c>
    </row>
    <row r="20" spans="1:6" s="283" customFormat="1" ht="14.25" customHeight="1">
      <c r="A20" s="298" t="s">
        <v>213</v>
      </c>
      <c r="B20" s="296">
        <v>4</v>
      </c>
      <c r="C20" s="296">
        <v>3</v>
      </c>
      <c r="D20" s="296">
        <v>40800</v>
      </c>
      <c r="E20" s="296">
        <v>6519</v>
      </c>
      <c r="F20" s="297">
        <v>15.9779411764706</v>
      </c>
    </row>
    <row r="21" spans="1:6" s="283" customFormat="1" ht="14.25" customHeight="1">
      <c r="A21" s="298" t="s">
        <v>214</v>
      </c>
      <c r="B21" s="296">
        <v>6</v>
      </c>
      <c r="C21" s="296">
        <v>3</v>
      </c>
      <c r="D21" s="296">
        <v>35000</v>
      </c>
      <c r="E21" s="296">
        <v>1915</v>
      </c>
      <c r="F21" s="297">
        <v>5.47142857142857</v>
      </c>
    </row>
    <row r="22" spans="1:6" s="283" customFormat="1" ht="14.25" customHeight="1">
      <c r="A22" s="298" t="s">
        <v>215</v>
      </c>
      <c r="B22" s="296">
        <v>9</v>
      </c>
      <c r="C22" s="296">
        <v>2</v>
      </c>
      <c r="D22" s="296">
        <v>89700</v>
      </c>
      <c r="E22" s="296">
        <v>9746</v>
      </c>
      <c r="F22" s="297">
        <v>10.8651059085842</v>
      </c>
    </row>
    <row r="23" spans="1:6" s="283" customFormat="1" ht="14.25" customHeight="1">
      <c r="A23" s="298" t="s">
        <v>216</v>
      </c>
      <c r="B23" s="296">
        <v>2</v>
      </c>
      <c r="C23" s="296">
        <v>0</v>
      </c>
      <c r="D23" s="296">
        <v>5000</v>
      </c>
      <c r="E23" s="296">
        <v>0</v>
      </c>
      <c r="F23" s="297">
        <v>0</v>
      </c>
    </row>
    <row r="24" spans="1:6" s="283" customFormat="1" ht="14.25" customHeight="1">
      <c r="A24" s="298" t="s">
        <v>217</v>
      </c>
      <c r="B24" s="296">
        <v>5</v>
      </c>
      <c r="C24" s="296">
        <v>1</v>
      </c>
      <c r="D24" s="296">
        <v>27800</v>
      </c>
      <c r="E24" s="296">
        <v>701</v>
      </c>
      <c r="F24" s="297">
        <v>2.52158273381295</v>
      </c>
    </row>
    <row r="25" spans="1:6" s="283" customFormat="1" ht="14.25" customHeight="1">
      <c r="A25" s="298" t="s">
        <v>218</v>
      </c>
      <c r="B25" s="296">
        <v>4</v>
      </c>
      <c r="C25" s="296">
        <v>0</v>
      </c>
      <c r="D25" s="296">
        <v>14600</v>
      </c>
      <c r="E25" s="296">
        <v>0</v>
      </c>
      <c r="F25" s="297">
        <v>0</v>
      </c>
    </row>
    <row r="26" spans="1:6" s="283" customFormat="1" ht="14.25" customHeight="1">
      <c r="A26" s="298" t="s">
        <v>219</v>
      </c>
      <c r="B26" s="296">
        <v>4</v>
      </c>
      <c r="C26" s="296">
        <v>2</v>
      </c>
      <c r="D26" s="296">
        <v>14300</v>
      </c>
      <c r="E26" s="296">
        <v>2353</v>
      </c>
      <c r="F26" s="297">
        <v>16.4545454545455</v>
      </c>
    </row>
    <row r="27" spans="1:6" s="283" customFormat="1" ht="14.25" customHeight="1">
      <c r="A27" s="298" t="s">
        <v>220</v>
      </c>
      <c r="B27" s="296">
        <v>4</v>
      </c>
      <c r="C27" s="296">
        <v>1</v>
      </c>
      <c r="D27" s="296">
        <v>19000</v>
      </c>
      <c r="E27" s="296">
        <v>560</v>
      </c>
      <c r="F27" s="297">
        <v>2.94736842105263</v>
      </c>
    </row>
    <row r="28" spans="1:6" s="283" customFormat="1" ht="14.25" customHeight="1">
      <c r="A28" s="298" t="s">
        <v>221</v>
      </c>
      <c r="B28" s="296">
        <v>5</v>
      </c>
      <c r="C28" s="296">
        <v>5</v>
      </c>
      <c r="D28" s="296">
        <v>18000</v>
      </c>
      <c r="E28" s="296">
        <v>5029</v>
      </c>
      <c r="F28" s="297">
        <v>27.9388888888889</v>
      </c>
    </row>
    <row r="29" spans="1:6" s="283" customFormat="1" ht="14.25" customHeight="1">
      <c r="A29" s="298" t="s">
        <v>222</v>
      </c>
      <c r="B29" s="296">
        <v>4</v>
      </c>
      <c r="C29" s="296">
        <v>2</v>
      </c>
      <c r="D29" s="296">
        <v>14000</v>
      </c>
      <c r="E29" s="296">
        <v>725</v>
      </c>
      <c r="F29" s="297">
        <v>5.17857142857143</v>
      </c>
    </row>
    <row r="30" spans="1:6" s="283" customFormat="1" ht="14.25" customHeight="1">
      <c r="A30" s="298" t="s">
        <v>223</v>
      </c>
      <c r="B30" s="296">
        <v>4</v>
      </c>
      <c r="C30" s="296">
        <v>1</v>
      </c>
      <c r="D30" s="296">
        <v>17500</v>
      </c>
      <c r="E30" s="296">
        <v>673</v>
      </c>
      <c r="F30" s="297">
        <v>3.84571428571429</v>
      </c>
    </row>
    <row r="31" spans="1:6" s="283" customFormat="1" ht="14.25" customHeight="1">
      <c r="A31" s="298" t="s">
        <v>224</v>
      </c>
      <c r="B31" s="296">
        <v>1</v>
      </c>
      <c r="C31" s="296">
        <v>1</v>
      </c>
      <c r="D31" s="296">
        <v>2000</v>
      </c>
      <c r="E31" s="296">
        <v>491</v>
      </c>
      <c r="F31" s="297">
        <v>24.55</v>
      </c>
    </row>
    <row r="32" spans="1:6" s="283" customFormat="1" ht="14.25" customHeight="1">
      <c r="A32" s="298" t="s">
        <v>225</v>
      </c>
      <c r="B32" s="296">
        <v>2</v>
      </c>
      <c r="C32" s="296">
        <v>2</v>
      </c>
      <c r="D32" s="296">
        <v>18000</v>
      </c>
      <c r="E32" s="296">
        <v>5860</v>
      </c>
      <c r="F32" s="297">
        <v>32.5555555555556</v>
      </c>
    </row>
    <row r="33" spans="1:6" s="283" customFormat="1" ht="14.25" customHeight="1">
      <c r="A33" s="298" t="s">
        <v>226</v>
      </c>
      <c r="B33" s="296">
        <v>1</v>
      </c>
      <c r="C33" s="296">
        <v>1</v>
      </c>
      <c r="D33" s="296">
        <v>2500</v>
      </c>
      <c r="E33" s="296">
        <v>479</v>
      </c>
      <c r="F33" s="297">
        <v>19.16</v>
      </c>
    </row>
    <row r="34" spans="1:6" s="283" customFormat="1" ht="14.25" customHeight="1">
      <c r="A34" s="298" t="s">
        <v>227</v>
      </c>
      <c r="B34" s="296">
        <v>1</v>
      </c>
      <c r="C34" s="296">
        <v>1</v>
      </c>
      <c r="D34" s="296">
        <v>6000</v>
      </c>
      <c r="E34" s="296">
        <v>1021</v>
      </c>
      <c r="F34" s="297">
        <v>17.0166666666667</v>
      </c>
    </row>
    <row r="35" spans="1:6" s="283" customFormat="1" ht="14.25" customHeight="1">
      <c r="A35" s="298" t="s">
        <v>228</v>
      </c>
      <c r="B35" s="296">
        <v>5</v>
      </c>
      <c r="C35" s="296">
        <v>2</v>
      </c>
      <c r="D35" s="296">
        <v>27200</v>
      </c>
      <c r="E35" s="296">
        <v>4100</v>
      </c>
      <c r="F35" s="297">
        <v>15.0735294117647</v>
      </c>
    </row>
    <row r="36" spans="1:6" s="283" customFormat="1" ht="14.25" customHeight="1">
      <c r="A36" s="298" t="s">
        <v>229</v>
      </c>
      <c r="B36" s="296">
        <v>1</v>
      </c>
      <c r="C36" s="296">
        <v>0</v>
      </c>
      <c r="D36" s="296">
        <v>50000</v>
      </c>
      <c r="E36" s="296">
        <v>0</v>
      </c>
      <c r="F36" s="297">
        <v>0</v>
      </c>
    </row>
    <row r="37" spans="1:6" s="283" customFormat="1" ht="14.25" customHeight="1">
      <c r="A37" s="298" t="s">
        <v>230</v>
      </c>
      <c r="B37" s="296">
        <v>8</v>
      </c>
      <c r="C37" s="296">
        <v>4</v>
      </c>
      <c r="D37" s="296">
        <v>39400</v>
      </c>
      <c r="E37" s="296">
        <v>4250</v>
      </c>
      <c r="F37" s="297">
        <v>10.7868020304569</v>
      </c>
    </row>
    <row r="38" spans="1:6" s="283" customFormat="1" ht="14.25" customHeight="1">
      <c r="A38" s="298" t="s">
        <v>231</v>
      </c>
      <c r="B38" s="296">
        <v>1</v>
      </c>
      <c r="C38" s="296">
        <v>1</v>
      </c>
      <c r="D38" s="296">
        <v>3000</v>
      </c>
      <c r="E38" s="296">
        <v>350</v>
      </c>
      <c r="F38" s="297">
        <v>11.6666666666667</v>
      </c>
    </row>
    <row r="39" spans="1:6" s="283" customFormat="1" ht="14.25" customHeight="1">
      <c r="A39" s="298" t="s">
        <v>232</v>
      </c>
      <c r="B39" s="296">
        <v>1</v>
      </c>
      <c r="C39" s="296">
        <v>1</v>
      </c>
      <c r="D39" s="296">
        <v>20000</v>
      </c>
      <c r="E39" s="296">
        <v>3330</v>
      </c>
      <c r="F39" s="297">
        <v>16.65</v>
      </c>
    </row>
    <row r="40" spans="1:6" s="283" customFormat="1" ht="14.25" customHeight="1">
      <c r="A40" s="298" t="s">
        <v>233</v>
      </c>
      <c r="B40" s="296">
        <v>2</v>
      </c>
      <c r="C40" s="296">
        <v>1</v>
      </c>
      <c r="D40" s="296">
        <v>33000</v>
      </c>
      <c r="E40" s="296">
        <v>2825</v>
      </c>
      <c r="F40" s="297">
        <v>8.56060606060606</v>
      </c>
    </row>
    <row r="41" spans="1:6" s="283" customFormat="1" ht="14.25" customHeight="1">
      <c r="A41" s="298" t="s">
        <v>234</v>
      </c>
      <c r="B41" s="296">
        <v>1</v>
      </c>
      <c r="C41" s="296">
        <v>0</v>
      </c>
      <c r="D41" s="296">
        <v>7000</v>
      </c>
      <c r="E41" s="296">
        <v>0</v>
      </c>
      <c r="F41" s="297">
        <v>0</v>
      </c>
    </row>
    <row r="42" spans="1:6" s="283" customFormat="1" ht="14.25" customHeight="1">
      <c r="A42" s="298" t="s">
        <v>235</v>
      </c>
      <c r="B42" s="296">
        <v>1</v>
      </c>
      <c r="C42" s="296">
        <v>1</v>
      </c>
      <c r="D42" s="296">
        <v>7500</v>
      </c>
      <c r="E42" s="296">
        <v>0</v>
      </c>
      <c r="F42" s="297">
        <v>0</v>
      </c>
    </row>
    <row r="43" spans="1:6" s="283" customFormat="1" ht="14.25" customHeight="1">
      <c r="A43" s="298" t="s">
        <v>236</v>
      </c>
      <c r="B43" s="296">
        <v>1</v>
      </c>
      <c r="C43" s="296">
        <v>0</v>
      </c>
      <c r="D43" s="296">
        <v>30000</v>
      </c>
      <c r="E43" s="296">
        <v>0</v>
      </c>
      <c r="F43" s="297">
        <v>0</v>
      </c>
    </row>
    <row r="44" spans="1:6" s="283" customFormat="1" ht="14.25" customHeight="1">
      <c r="A44" s="298" t="s">
        <v>237</v>
      </c>
      <c r="B44" s="296">
        <v>1</v>
      </c>
      <c r="C44" s="296">
        <v>1</v>
      </c>
      <c r="D44" s="296">
        <v>1000</v>
      </c>
      <c r="E44" s="296">
        <v>223</v>
      </c>
      <c r="F44" s="297">
        <v>22.3</v>
      </c>
    </row>
    <row r="45" spans="1:6" s="283" customFormat="1" ht="14.25" customHeight="1">
      <c r="A45" s="298" t="s">
        <v>238</v>
      </c>
      <c r="B45" s="296">
        <v>1</v>
      </c>
      <c r="C45" s="296">
        <v>0</v>
      </c>
      <c r="D45" s="296">
        <v>3000</v>
      </c>
      <c r="E45" s="296">
        <v>0</v>
      </c>
      <c r="F45" s="297">
        <v>0</v>
      </c>
    </row>
    <row r="46" spans="1:6" s="283" customFormat="1" ht="14.25" customHeight="1">
      <c r="A46" s="298" t="s">
        <v>239</v>
      </c>
      <c r="B46" s="296">
        <v>2</v>
      </c>
      <c r="C46" s="296">
        <v>0</v>
      </c>
      <c r="D46" s="296">
        <v>13000</v>
      </c>
      <c r="E46" s="296">
        <v>0</v>
      </c>
      <c r="F46" s="297">
        <v>0</v>
      </c>
    </row>
    <row r="47" spans="1:6" s="283" customFormat="1" ht="14.25" customHeight="1">
      <c r="A47" s="298" t="s">
        <v>240</v>
      </c>
      <c r="B47" s="296">
        <v>1</v>
      </c>
      <c r="C47" s="296">
        <v>0</v>
      </c>
      <c r="D47" s="296">
        <v>21000</v>
      </c>
      <c r="E47" s="296">
        <v>0</v>
      </c>
      <c r="F47" s="297">
        <v>0</v>
      </c>
    </row>
    <row r="48" spans="1:6" s="283" customFormat="1" ht="14.25" customHeight="1">
      <c r="A48" s="298" t="s">
        <v>241</v>
      </c>
      <c r="B48" s="296">
        <v>3</v>
      </c>
      <c r="C48" s="296">
        <v>2</v>
      </c>
      <c r="D48" s="296">
        <v>70000</v>
      </c>
      <c r="E48" s="296">
        <v>6738</v>
      </c>
      <c r="F48" s="297">
        <v>9.62571428571429</v>
      </c>
    </row>
    <row r="49" spans="1:6" s="283" customFormat="1" ht="14.25" customHeight="1">
      <c r="A49" s="298" t="s">
        <v>242</v>
      </c>
      <c r="B49" s="296">
        <v>3</v>
      </c>
      <c r="C49" s="296">
        <v>3</v>
      </c>
      <c r="D49" s="296">
        <v>28500</v>
      </c>
      <c r="E49" s="296">
        <v>8420</v>
      </c>
      <c r="F49" s="297">
        <v>29.5438596491228</v>
      </c>
    </row>
    <row r="50" spans="1:6" s="283" customFormat="1" ht="14.25" customHeight="1">
      <c r="A50" s="298" t="s">
        <v>243</v>
      </c>
      <c r="B50" s="296">
        <v>2</v>
      </c>
      <c r="C50" s="296">
        <v>0</v>
      </c>
      <c r="D50" s="296">
        <v>25000</v>
      </c>
      <c r="E50" s="296">
        <v>0</v>
      </c>
      <c r="F50" s="297">
        <v>0</v>
      </c>
    </row>
    <row r="51" spans="1:6" s="283" customFormat="1" ht="14.25" customHeight="1">
      <c r="A51" s="298" t="s">
        <v>244</v>
      </c>
      <c r="B51" s="296">
        <v>4</v>
      </c>
      <c r="C51" s="296">
        <v>1</v>
      </c>
      <c r="D51" s="296">
        <v>89000</v>
      </c>
      <c r="E51" s="296">
        <v>7771</v>
      </c>
      <c r="F51" s="297">
        <v>8.7314606741573</v>
      </c>
    </row>
    <row r="52" spans="1:6" s="283" customFormat="1" ht="14.25" customHeight="1">
      <c r="A52" s="299" t="s">
        <v>245</v>
      </c>
      <c r="B52" s="300">
        <v>1</v>
      </c>
      <c r="C52" s="296">
        <v>1</v>
      </c>
      <c r="D52" s="296">
        <v>15000</v>
      </c>
      <c r="E52" s="296">
        <v>643</v>
      </c>
      <c r="F52" s="297">
        <v>4.28666666666667</v>
      </c>
    </row>
    <row r="53" spans="1:6" s="283" customFormat="1" ht="14.25" customHeight="1">
      <c r="A53" s="298" t="s">
        <v>246</v>
      </c>
      <c r="B53" s="296">
        <v>2</v>
      </c>
      <c r="C53" s="296">
        <v>1</v>
      </c>
      <c r="D53" s="296">
        <v>190000</v>
      </c>
      <c r="E53" s="296">
        <v>2423</v>
      </c>
      <c r="F53" s="301">
        <v>1.27526315789474</v>
      </c>
    </row>
    <row r="54" spans="1:6" ht="14.25">
      <c r="A54" s="298" t="s">
        <v>247</v>
      </c>
      <c r="B54" s="296">
        <v>1</v>
      </c>
      <c r="C54" s="296">
        <v>1</v>
      </c>
      <c r="D54" s="296">
        <v>10000</v>
      </c>
      <c r="E54" s="296">
        <v>1156</v>
      </c>
      <c r="F54" s="301">
        <v>11.56</v>
      </c>
    </row>
  </sheetData>
  <sheetProtection/>
  <mergeCells count="3">
    <mergeCell ref="A1:F1"/>
    <mergeCell ref="B2:D2"/>
    <mergeCell ref="E2:F2"/>
  </mergeCells>
  <printOptions/>
  <pageMargins left="0.7" right="0.7" top="0.2" bottom="0.19" header="0.22" footer="0.19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IV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55" customWidth="1"/>
    <col min="4" max="4" width="15.00390625" style="255" customWidth="1"/>
    <col min="5" max="5" width="14.375" style="255" customWidth="1"/>
    <col min="6" max="6" width="11.375" style="255" customWidth="1"/>
  </cols>
  <sheetData>
    <row r="1" spans="1:6" ht="30.75" customHeight="1">
      <c r="A1" s="256" t="s">
        <v>248</v>
      </c>
      <c r="B1" s="256"/>
      <c r="C1" s="256"/>
      <c r="D1" s="256"/>
      <c r="E1" s="256"/>
      <c r="F1" s="256"/>
    </row>
    <row r="2" spans="3:6" ht="14.25">
      <c r="C2" s="257" t="s">
        <v>154</v>
      </c>
      <c r="D2" s="257"/>
      <c r="E2" s="258" t="s">
        <v>155</v>
      </c>
      <c r="F2" s="258"/>
    </row>
    <row r="3" spans="1:6" s="252" customFormat="1" ht="31.5" customHeight="1">
      <c r="A3" s="172" t="s">
        <v>110</v>
      </c>
      <c r="B3" s="170"/>
      <c r="C3" s="170" t="s">
        <v>249</v>
      </c>
      <c r="D3" s="170" t="s">
        <v>250</v>
      </c>
      <c r="E3" s="170" t="s">
        <v>251</v>
      </c>
      <c r="F3" s="259" t="s">
        <v>252</v>
      </c>
    </row>
    <row r="4" spans="1:6" s="253" customFormat="1" ht="24" customHeight="1">
      <c r="A4" s="260" t="s">
        <v>117</v>
      </c>
      <c r="B4" s="261"/>
      <c r="C4" s="279">
        <v>782</v>
      </c>
      <c r="D4" s="177"/>
      <c r="E4" s="262">
        <v>4670560.740522007</v>
      </c>
      <c r="F4" s="263"/>
    </row>
    <row r="5" spans="1:6" ht="18" customHeight="1">
      <c r="A5" s="264" t="s">
        <v>118</v>
      </c>
      <c r="B5" s="133" t="s">
        <v>119</v>
      </c>
      <c r="C5" s="276">
        <v>32</v>
      </c>
      <c r="D5" s="276">
        <v>1300000</v>
      </c>
      <c r="E5" s="280">
        <v>235574.31710000001</v>
      </c>
      <c r="F5" s="274">
        <v>18.121101315384617</v>
      </c>
    </row>
    <row r="6" spans="1:6" ht="18" customHeight="1">
      <c r="A6" s="264"/>
      <c r="B6" s="133" t="s">
        <v>120</v>
      </c>
      <c r="C6" s="276">
        <v>26</v>
      </c>
      <c r="D6" s="276">
        <v>1000000</v>
      </c>
      <c r="E6" s="280">
        <v>109778.296</v>
      </c>
      <c r="F6" s="274">
        <v>10.9778296</v>
      </c>
    </row>
    <row r="7" spans="1:6" ht="18" customHeight="1">
      <c r="A7" s="264"/>
      <c r="B7" s="133" t="s">
        <v>121</v>
      </c>
      <c r="C7" s="276">
        <v>32</v>
      </c>
      <c r="D7" s="276">
        <v>2480000</v>
      </c>
      <c r="E7" s="280">
        <v>552036.510174002</v>
      </c>
      <c r="F7" s="274">
        <v>22.259536700564595</v>
      </c>
    </row>
    <row r="8" spans="1:6" ht="18" customHeight="1">
      <c r="A8" s="264"/>
      <c r="B8" s="133" t="s">
        <v>122</v>
      </c>
      <c r="C8" s="276">
        <v>46</v>
      </c>
      <c r="D8" s="276">
        <v>1950000</v>
      </c>
      <c r="E8" s="280">
        <v>393137.270174002</v>
      </c>
      <c r="F8" s="274">
        <v>20.16088564994882</v>
      </c>
    </row>
    <row r="9" spans="1:6" ht="18" customHeight="1">
      <c r="A9" s="264"/>
      <c r="B9" s="133" t="s">
        <v>123</v>
      </c>
      <c r="C9" s="276">
        <v>34</v>
      </c>
      <c r="D9" s="276">
        <v>2060000</v>
      </c>
      <c r="E9" s="280">
        <v>379411.722174002</v>
      </c>
      <c r="F9" s="274">
        <v>18.41804476572825</v>
      </c>
    </row>
    <row r="10" spans="1:6" ht="18" customHeight="1">
      <c r="A10" s="264"/>
      <c r="B10" s="133" t="s">
        <v>124</v>
      </c>
      <c r="C10" s="276">
        <v>23</v>
      </c>
      <c r="D10" s="276">
        <v>1108000</v>
      </c>
      <c r="E10" s="280">
        <v>242594.12</v>
      </c>
      <c r="F10" s="274">
        <v>21.894776173285198</v>
      </c>
    </row>
    <row r="11" spans="1:6" ht="18" customHeight="1">
      <c r="A11" s="264"/>
      <c r="B11" s="133" t="s">
        <v>125</v>
      </c>
      <c r="C11" s="276">
        <v>33</v>
      </c>
      <c r="D11" s="276">
        <v>1120000</v>
      </c>
      <c r="E11" s="280">
        <v>259433.85</v>
      </c>
      <c r="F11" s="274">
        <v>23.163736607142855</v>
      </c>
    </row>
    <row r="12" spans="1:6" ht="18" customHeight="1">
      <c r="A12" s="264"/>
      <c r="B12" s="133" t="s">
        <v>126</v>
      </c>
      <c r="C12" s="276">
        <v>51</v>
      </c>
      <c r="D12" s="276">
        <v>1045000</v>
      </c>
      <c r="E12" s="280">
        <v>231249.075</v>
      </c>
      <c r="F12" s="274">
        <v>22.1290980861244</v>
      </c>
    </row>
    <row r="13" spans="1:6" ht="18" customHeight="1">
      <c r="A13" s="264"/>
      <c r="B13" s="133" t="s">
        <v>127</v>
      </c>
      <c r="C13" s="281">
        <v>106</v>
      </c>
      <c r="D13" s="281">
        <v>2250000</v>
      </c>
      <c r="E13" s="282">
        <v>457717.6</v>
      </c>
      <c r="F13" s="274">
        <v>20.343004444444443</v>
      </c>
    </row>
    <row r="14" spans="1:6" ht="18" customHeight="1">
      <c r="A14" s="264"/>
      <c r="B14" s="133" t="s">
        <v>128</v>
      </c>
      <c r="C14" s="276">
        <v>140</v>
      </c>
      <c r="D14" s="276">
        <v>2650000</v>
      </c>
      <c r="E14" s="280">
        <v>481942.12</v>
      </c>
      <c r="F14" s="274">
        <v>18.186495094339623</v>
      </c>
    </row>
    <row r="15" spans="1:6" ht="18" customHeight="1">
      <c r="A15" s="264"/>
      <c r="B15" s="133" t="s">
        <v>129</v>
      </c>
      <c r="C15" s="276">
        <v>112</v>
      </c>
      <c r="D15" s="276">
        <v>1550000</v>
      </c>
      <c r="E15" s="280">
        <v>300569.988</v>
      </c>
      <c r="F15" s="274">
        <v>19.39161212903226</v>
      </c>
    </row>
    <row r="16" spans="1:6" ht="18" customHeight="1">
      <c r="A16" s="269" t="s">
        <v>130</v>
      </c>
      <c r="B16" s="133" t="s">
        <v>131</v>
      </c>
      <c r="C16" s="265">
        <v>22</v>
      </c>
      <c r="D16" s="270">
        <v>820000</v>
      </c>
      <c r="E16" s="280">
        <v>193192.06</v>
      </c>
      <c r="F16" s="274">
        <v>23.56000731707317</v>
      </c>
    </row>
    <row r="17" spans="1:6" ht="18" customHeight="1">
      <c r="A17" s="271"/>
      <c r="B17" s="133" t="s">
        <v>132</v>
      </c>
      <c r="C17" s="276">
        <v>23</v>
      </c>
      <c r="D17" s="276">
        <v>882000</v>
      </c>
      <c r="E17" s="280">
        <v>158812.9</v>
      </c>
      <c r="F17" s="274">
        <v>18.005997732426305</v>
      </c>
    </row>
    <row r="18" spans="1:6" ht="18" customHeight="1">
      <c r="A18" s="271"/>
      <c r="B18" s="133" t="s">
        <v>133</v>
      </c>
      <c r="C18" s="276">
        <v>17</v>
      </c>
      <c r="D18" s="276">
        <v>920000</v>
      </c>
      <c r="E18" s="280">
        <v>210285.6</v>
      </c>
      <c r="F18" s="274">
        <v>22.85713043478261</v>
      </c>
    </row>
    <row r="19" spans="1:6" ht="18" customHeight="1">
      <c r="A19" s="271"/>
      <c r="B19" s="133" t="s">
        <v>134</v>
      </c>
      <c r="C19" s="276">
        <v>7</v>
      </c>
      <c r="D19" s="276">
        <v>212000</v>
      </c>
      <c r="E19" s="280">
        <v>50185.39</v>
      </c>
      <c r="F19" s="274">
        <v>23.672353773584906</v>
      </c>
    </row>
    <row r="20" spans="1:6" ht="18" customHeight="1">
      <c r="A20" s="271"/>
      <c r="B20" s="133" t="s">
        <v>135</v>
      </c>
      <c r="C20" s="276">
        <v>9</v>
      </c>
      <c r="D20" s="276">
        <v>210000</v>
      </c>
      <c r="E20" s="280">
        <v>38008.4</v>
      </c>
      <c r="F20" s="274">
        <v>18.099238095238096</v>
      </c>
    </row>
    <row r="21" spans="1:6" ht="18" customHeight="1">
      <c r="A21" s="271"/>
      <c r="B21" s="133" t="s">
        <v>136</v>
      </c>
      <c r="C21" s="276">
        <v>37</v>
      </c>
      <c r="D21" s="276">
        <v>940000</v>
      </c>
      <c r="E21" s="280">
        <v>190367.9</v>
      </c>
      <c r="F21" s="274">
        <v>20.251904255319147</v>
      </c>
    </row>
    <row r="22" spans="1:6" ht="18" customHeight="1">
      <c r="A22" s="271"/>
      <c r="B22" s="133" t="s">
        <v>137</v>
      </c>
      <c r="C22" s="276">
        <v>16</v>
      </c>
      <c r="D22" s="276">
        <v>115000</v>
      </c>
      <c r="E22" s="280">
        <v>27336.511</v>
      </c>
      <c r="F22" s="274">
        <v>23.770879130434782</v>
      </c>
    </row>
    <row r="23" spans="1:6" ht="18" customHeight="1">
      <c r="A23" s="272"/>
      <c r="B23" s="133" t="s">
        <v>138</v>
      </c>
      <c r="C23" s="276">
        <v>2</v>
      </c>
      <c r="D23" s="276">
        <v>356000</v>
      </c>
      <c r="E23" s="265">
        <v>90689.2609</v>
      </c>
      <c r="F23" s="274">
        <v>25.474511488764044</v>
      </c>
    </row>
    <row r="24" spans="1:6" ht="24" customHeight="1">
      <c r="A24" s="159" t="s">
        <v>139</v>
      </c>
      <c r="B24" s="141" t="s">
        <v>140</v>
      </c>
      <c r="C24" s="265">
        <f>(C5+C7+C8+C9)*0.85</f>
        <v>122.39999999999999</v>
      </c>
      <c r="D24" s="265">
        <f>(D5+D7+D8+D9)*0.85</f>
        <v>6621500</v>
      </c>
      <c r="E24" s="265">
        <f>(E5+E7+E8+E9)*0.85</f>
        <v>1326135.846678705</v>
      </c>
      <c r="F24" s="274">
        <f>E24/D24*100</f>
        <v>20.027725540718947</v>
      </c>
    </row>
    <row r="25" spans="1:6" ht="27.75" customHeight="1">
      <c r="A25" s="159"/>
      <c r="B25" s="141" t="s">
        <v>141</v>
      </c>
      <c r="C25" s="265">
        <f>C10+C11+C17+C18+C19+C20+C21+C29+C30+C32+C33</f>
        <v>163</v>
      </c>
      <c r="D25" s="265">
        <f>D10+D11+D17+D18+D19+D20+D21+D29+D30+D32+D33</f>
        <v>5674000</v>
      </c>
      <c r="E25" s="265">
        <f>E10+E11+E17+E18+E19+E20+E21+E29+E30+E32+E33</f>
        <v>1217926.0099999998</v>
      </c>
      <c r="F25" s="274">
        <f>E25/D25*100</f>
        <v>21.465033662319346</v>
      </c>
    </row>
    <row r="26" spans="1:6" ht="18" customHeight="1">
      <c r="A26" s="264"/>
      <c r="B26" s="133" t="s">
        <v>142</v>
      </c>
      <c r="C26" s="275">
        <v>0</v>
      </c>
      <c r="D26" s="276">
        <v>0</v>
      </c>
      <c r="E26" s="276">
        <v>0</v>
      </c>
      <c r="F26" s="274">
        <v>0</v>
      </c>
    </row>
    <row r="27" spans="1:6" ht="18" customHeight="1">
      <c r="A27" s="264"/>
      <c r="B27" s="133" t="s">
        <v>143</v>
      </c>
      <c r="C27" s="275"/>
      <c r="D27" s="276"/>
      <c r="E27" s="276"/>
      <c r="F27" s="274"/>
    </row>
    <row r="28" spans="1:6" ht="18" customHeight="1">
      <c r="A28" s="264"/>
      <c r="B28" s="133" t="s">
        <v>144</v>
      </c>
      <c r="C28" s="275"/>
      <c r="D28" s="276"/>
      <c r="E28" s="276"/>
      <c r="F28" s="274"/>
    </row>
    <row r="29" spans="1:6" ht="18" customHeight="1">
      <c r="A29" s="264"/>
      <c r="B29" s="133" t="s">
        <v>145</v>
      </c>
      <c r="C29" s="276">
        <v>3</v>
      </c>
      <c r="D29" s="276">
        <v>119000</v>
      </c>
      <c r="E29" s="265">
        <v>25996</v>
      </c>
      <c r="F29" s="274">
        <v>21.845378151260505</v>
      </c>
    </row>
    <row r="30" spans="1:6" ht="18" customHeight="1">
      <c r="A30" s="264"/>
      <c r="B30" s="133" t="s">
        <v>146</v>
      </c>
      <c r="C30" s="276">
        <v>4</v>
      </c>
      <c r="D30" s="276">
        <v>48000</v>
      </c>
      <c r="E30" s="265">
        <v>12581.3</v>
      </c>
      <c r="F30" s="274">
        <v>26.211041666666667</v>
      </c>
    </row>
    <row r="31" spans="1:6" ht="18" customHeight="1">
      <c r="A31" s="264"/>
      <c r="B31" s="133" t="s">
        <v>147</v>
      </c>
      <c r="C31" s="275"/>
      <c r="D31" s="276"/>
      <c r="E31" s="276"/>
      <c r="F31" s="274"/>
    </row>
    <row r="32" spans="1:6" ht="18" customHeight="1">
      <c r="A32" s="264"/>
      <c r="B32" s="133" t="s">
        <v>148</v>
      </c>
      <c r="C32" s="276">
        <v>2</v>
      </c>
      <c r="D32" s="276">
        <v>30000</v>
      </c>
      <c r="E32" s="265">
        <v>6564.9</v>
      </c>
      <c r="F32" s="274">
        <v>21.883</v>
      </c>
    </row>
    <row r="33" spans="1:6" ht="18" customHeight="1">
      <c r="A33" s="264" t="s">
        <v>149</v>
      </c>
      <c r="B33" s="133" t="s">
        <v>150</v>
      </c>
      <c r="C33" s="276">
        <v>5</v>
      </c>
      <c r="D33" s="276">
        <v>85000</v>
      </c>
      <c r="E33" s="265">
        <v>23095.65</v>
      </c>
      <c r="F33" s="274">
        <v>27.171352941176472</v>
      </c>
    </row>
  </sheetData>
  <sheetProtection/>
  <mergeCells count="9">
    <mergeCell ref="A1:F1"/>
    <mergeCell ref="C2:D2"/>
    <mergeCell ref="E2:F2"/>
    <mergeCell ref="A3:B3"/>
    <mergeCell ref="A4:B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IV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55" customWidth="1"/>
    <col min="4" max="4" width="15.00390625" style="255" customWidth="1"/>
    <col min="5" max="5" width="14.375" style="255" customWidth="1"/>
    <col min="6" max="6" width="11.375" style="255" customWidth="1"/>
  </cols>
  <sheetData>
    <row r="1" spans="1:6" ht="30.75" customHeight="1">
      <c r="A1" s="256" t="s">
        <v>253</v>
      </c>
      <c r="B1" s="256"/>
      <c r="C1" s="256"/>
      <c r="D1" s="256"/>
      <c r="E1" s="256"/>
      <c r="F1" s="256"/>
    </row>
    <row r="2" spans="3:6" ht="14.25">
      <c r="C2" s="257" t="s">
        <v>154</v>
      </c>
      <c r="D2" s="257"/>
      <c r="E2" s="258" t="s">
        <v>155</v>
      </c>
      <c r="F2" s="258"/>
    </row>
    <row r="3" spans="1:6" s="252" customFormat="1" ht="31.5" customHeight="1">
      <c r="A3" s="172" t="s">
        <v>110</v>
      </c>
      <c r="B3" s="170"/>
      <c r="C3" s="170" t="s">
        <v>254</v>
      </c>
      <c r="D3" s="170" t="s">
        <v>250</v>
      </c>
      <c r="E3" s="170" t="s">
        <v>255</v>
      </c>
      <c r="F3" s="259" t="s">
        <v>256</v>
      </c>
    </row>
    <row r="4" spans="1:6" s="253" customFormat="1" ht="24" customHeight="1">
      <c r="A4" s="260" t="s">
        <v>117</v>
      </c>
      <c r="B4" s="261"/>
      <c r="C4" s="262">
        <v>479899.9000000001</v>
      </c>
      <c r="D4" s="262">
        <v>1973886</v>
      </c>
      <c r="E4" s="110">
        <v>24.312442562539076</v>
      </c>
      <c r="F4" s="263"/>
    </row>
    <row r="5" spans="1:6" ht="18" customHeight="1">
      <c r="A5" s="264" t="s">
        <v>118</v>
      </c>
      <c r="B5" s="133" t="s">
        <v>119</v>
      </c>
      <c r="C5" s="265">
        <v>73540</v>
      </c>
      <c r="D5" s="265">
        <v>283451</v>
      </c>
      <c r="E5" s="110">
        <v>25.944519511308833</v>
      </c>
      <c r="F5" s="266">
        <v>4</v>
      </c>
    </row>
    <row r="6" spans="1:6" ht="18" customHeight="1">
      <c r="A6" s="264"/>
      <c r="B6" s="133" t="s">
        <v>120</v>
      </c>
      <c r="C6" s="265">
        <v>2928.5</v>
      </c>
      <c r="D6" s="265">
        <v>35648</v>
      </c>
      <c r="E6" s="110">
        <v>8.215047127468582</v>
      </c>
      <c r="F6" s="266">
        <v>11</v>
      </c>
    </row>
    <row r="7" spans="1:6" ht="18" customHeight="1">
      <c r="A7" s="264"/>
      <c r="B7" s="133" t="s">
        <v>121</v>
      </c>
      <c r="C7" s="265">
        <v>22385.9</v>
      </c>
      <c r="D7" s="265">
        <v>140834</v>
      </c>
      <c r="E7" s="110">
        <v>15.895238365735548</v>
      </c>
      <c r="F7" s="266">
        <v>10</v>
      </c>
    </row>
    <row r="8" spans="1:6" ht="18" customHeight="1">
      <c r="A8" s="264"/>
      <c r="B8" s="133" t="s">
        <v>122</v>
      </c>
      <c r="C8" s="265">
        <v>5431.9</v>
      </c>
      <c r="D8" s="265">
        <v>25012</v>
      </c>
      <c r="E8" s="110">
        <v>21.717175755637292</v>
      </c>
      <c r="F8" s="266">
        <v>8</v>
      </c>
    </row>
    <row r="9" spans="1:6" ht="18" customHeight="1">
      <c r="A9" s="264"/>
      <c r="B9" s="133" t="s">
        <v>123</v>
      </c>
      <c r="C9" s="265">
        <v>66546.6</v>
      </c>
      <c r="D9" s="265">
        <v>275255</v>
      </c>
      <c r="E9" s="110">
        <v>24.17634557047102</v>
      </c>
      <c r="F9" s="266">
        <v>6</v>
      </c>
    </row>
    <row r="10" spans="1:6" ht="18" customHeight="1">
      <c r="A10" s="264"/>
      <c r="B10" s="133" t="s">
        <v>124</v>
      </c>
      <c r="C10" s="265">
        <v>16834</v>
      </c>
      <c r="D10" s="265">
        <v>69783</v>
      </c>
      <c r="E10" s="110">
        <v>24.123353825430264</v>
      </c>
      <c r="F10" s="266">
        <v>7</v>
      </c>
    </row>
    <row r="11" spans="1:6" ht="18" customHeight="1">
      <c r="A11" s="264"/>
      <c r="B11" s="133" t="s">
        <v>125</v>
      </c>
      <c r="C11" s="265">
        <v>2930.7</v>
      </c>
      <c r="D11" s="265">
        <v>13893</v>
      </c>
      <c r="E11" s="110">
        <v>21.09479594040164</v>
      </c>
      <c r="F11" s="266">
        <v>9</v>
      </c>
    </row>
    <row r="12" spans="1:6" ht="18" customHeight="1">
      <c r="A12" s="264"/>
      <c r="B12" s="133" t="s">
        <v>126</v>
      </c>
      <c r="C12" s="265">
        <v>48529.5</v>
      </c>
      <c r="D12" s="265">
        <v>164690</v>
      </c>
      <c r="E12" s="110">
        <v>29.467180763859375</v>
      </c>
      <c r="F12" s="266">
        <v>2</v>
      </c>
    </row>
    <row r="13" spans="1:6" ht="18" customHeight="1">
      <c r="A13" s="264"/>
      <c r="B13" s="133" t="s">
        <v>127</v>
      </c>
      <c r="C13" s="267">
        <v>15353</v>
      </c>
      <c r="D13" s="267">
        <v>42200</v>
      </c>
      <c r="E13" s="268">
        <v>36.38151658767772</v>
      </c>
      <c r="F13" s="266">
        <v>1</v>
      </c>
    </row>
    <row r="14" spans="1:6" ht="18" customHeight="1">
      <c r="A14" s="264"/>
      <c r="B14" s="133" t="s">
        <v>128</v>
      </c>
      <c r="C14" s="265">
        <v>64067.1</v>
      </c>
      <c r="D14" s="265">
        <v>245000</v>
      </c>
      <c r="E14" s="110">
        <v>26.149836734693878</v>
      </c>
      <c r="F14" s="266">
        <v>3</v>
      </c>
    </row>
    <row r="15" spans="1:6" ht="18" customHeight="1">
      <c r="A15" s="264"/>
      <c r="B15" s="133" t="s">
        <v>129</v>
      </c>
      <c r="C15" s="265">
        <v>144391.2</v>
      </c>
      <c r="D15" s="265">
        <v>588792</v>
      </c>
      <c r="E15" s="110">
        <v>24.523295153466762</v>
      </c>
      <c r="F15" s="266">
        <v>5</v>
      </c>
    </row>
    <row r="16" spans="1:6" ht="18" customHeight="1">
      <c r="A16" s="269" t="s">
        <v>130</v>
      </c>
      <c r="B16" s="133" t="s">
        <v>131</v>
      </c>
      <c r="C16" s="265">
        <v>2817.4</v>
      </c>
      <c r="D16" s="270">
        <v>12384</v>
      </c>
      <c r="E16" s="110">
        <v>22.750322997416024</v>
      </c>
      <c r="F16" s="266">
        <v>1</v>
      </c>
    </row>
    <row r="17" spans="1:6" ht="18" customHeight="1">
      <c r="A17" s="271"/>
      <c r="B17" s="133" t="s">
        <v>132</v>
      </c>
      <c r="C17" s="265">
        <v>3432.2</v>
      </c>
      <c r="D17" s="265">
        <v>16921</v>
      </c>
      <c r="E17" s="110">
        <v>20.283671177826367</v>
      </c>
      <c r="F17" s="266">
        <v>4</v>
      </c>
    </row>
    <row r="18" spans="1:6" ht="18" customHeight="1">
      <c r="A18" s="271"/>
      <c r="B18" s="133" t="s">
        <v>133</v>
      </c>
      <c r="C18" s="265">
        <v>6665.4</v>
      </c>
      <c r="D18" s="265">
        <v>39211</v>
      </c>
      <c r="E18" s="110">
        <v>16.998801356762133</v>
      </c>
      <c r="F18" s="266">
        <v>5</v>
      </c>
    </row>
    <row r="19" spans="1:6" ht="18" customHeight="1">
      <c r="A19" s="271"/>
      <c r="B19" s="133" t="s">
        <v>134</v>
      </c>
      <c r="C19" s="265">
        <v>265</v>
      </c>
      <c r="D19" s="265">
        <v>2558</v>
      </c>
      <c r="E19" s="110">
        <v>10.35965598123534</v>
      </c>
      <c r="F19" s="266">
        <v>7</v>
      </c>
    </row>
    <row r="20" spans="1:6" ht="18" customHeight="1">
      <c r="A20" s="271"/>
      <c r="B20" s="133" t="s">
        <v>135</v>
      </c>
      <c r="C20" s="265">
        <v>2506.5</v>
      </c>
      <c r="D20" s="265">
        <v>11538</v>
      </c>
      <c r="E20" s="110">
        <v>21.723868954758192</v>
      </c>
      <c r="F20" s="266">
        <v>2</v>
      </c>
    </row>
    <row r="21" spans="1:6" ht="18" customHeight="1">
      <c r="A21" s="271"/>
      <c r="B21" s="133" t="s">
        <v>136</v>
      </c>
      <c r="C21" s="265">
        <v>1098.9</v>
      </c>
      <c r="D21" s="265">
        <v>5262</v>
      </c>
      <c r="E21" s="110">
        <v>20.88369441277081</v>
      </c>
      <c r="F21" s="266">
        <v>3</v>
      </c>
    </row>
    <row r="22" spans="1:6" ht="18" customHeight="1">
      <c r="A22" s="271"/>
      <c r="B22" s="133" t="s">
        <v>137</v>
      </c>
      <c r="C22" s="265">
        <v>176.1</v>
      </c>
      <c r="D22" s="265">
        <v>1454</v>
      </c>
      <c r="E22" s="110">
        <v>12.111416781292984</v>
      </c>
      <c r="F22" s="266">
        <v>6</v>
      </c>
    </row>
    <row r="23" spans="1:6" ht="18" customHeight="1">
      <c r="A23" s="272"/>
      <c r="B23" s="133" t="s">
        <v>138</v>
      </c>
      <c r="C23" s="265"/>
      <c r="D23" s="265"/>
      <c r="E23" s="110"/>
      <c r="F23" s="266"/>
    </row>
    <row r="24" spans="1:6" ht="24" customHeight="1">
      <c r="A24" s="159" t="s">
        <v>139</v>
      </c>
      <c r="B24" s="141" t="s">
        <v>140</v>
      </c>
      <c r="C24" s="265"/>
      <c r="D24" s="265"/>
      <c r="E24" s="273"/>
      <c r="F24" s="274"/>
    </row>
    <row r="25" spans="1:6" ht="27.75" customHeight="1">
      <c r="A25" s="159"/>
      <c r="B25" s="141" t="s">
        <v>141</v>
      </c>
      <c r="C25" s="265"/>
      <c r="D25" s="265"/>
      <c r="E25" s="273"/>
      <c r="F25" s="274"/>
    </row>
    <row r="26" spans="1:6" ht="18" customHeight="1">
      <c r="A26" s="264"/>
      <c r="B26" s="133" t="s">
        <v>142</v>
      </c>
      <c r="C26" s="275"/>
      <c r="D26" s="276"/>
      <c r="E26" s="276"/>
      <c r="F26" s="274"/>
    </row>
    <row r="27" spans="1:6" ht="18" customHeight="1">
      <c r="A27" s="264"/>
      <c r="B27" s="133" t="s">
        <v>143</v>
      </c>
      <c r="C27" s="275"/>
      <c r="D27" s="276"/>
      <c r="E27" s="276"/>
      <c r="F27" s="274"/>
    </row>
    <row r="28" spans="1:6" ht="18" customHeight="1">
      <c r="A28" s="264"/>
      <c r="B28" s="133" t="s">
        <v>144</v>
      </c>
      <c r="C28" s="275"/>
      <c r="D28" s="276"/>
      <c r="E28" s="276"/>
      <c r="F28" s="274"/>
    </row>
    <row r="29" spans="1:6" ht="18" customHeight="1">
      <c r="A29" s="264"/>
      <c r="B29" s="133" t="s">
        <v>145</v>
      </c>
      <c r="C29" s="276"/>
      <c r="D29" s="276"/>
      <c r="E29" s="265"/>
      <c r="F29" s="274"/>
    </row>
    <row r="30" spans="1:6" ht="18" customHeight="1">
      <c r="A30" s="264"/>
      <c r="B30" s="133" t="s">
        <v>146</v>
      </c>
      <c r="C30" s="276"/>
      <c r="D30" s="276"/>
      <c r="E30" s="265"/>
      <c r="F30" s="274"/>
    </row>
    <row r="31" spans="1:6" ht="18" customHeight="1">
      <c r="A31" s="264"/>
      <c r="B31" s="133" t="s">
        <v>147</v>
      </c>
      <c r="C31" s="275"/>
      <c r="D31" s="276"/>
      <c r="E31" s="276"/>
      <c r="F31" s="274"/>
    </row>
    <row r="32" spans="1:6" ht="18" customHeight="1">
      <c r="A32" s="264"/>
      <c r="B32" s="133" t="s">
        <v>148</v>
      </c>
      <c r="C32" s="276"/>
      <c r="D32" s="276"/>
      <c r="E32" s="265"/>
      <c r="F32" s="274"/>
    </row>
    <row r="33" spans="1:6" ht="18" customHeight="1">
      <c r="A33" s="264" t="s">
        <v>149</v>
      </c>
      <c r="B33" s="133" t="s">
        <v>150</v>
      </c>
      <c r="C33" s="276"/>
      <c r="D33" s="276"/>
      <c r="E33" s="265"/>
      <c r="F33" s="274"/>
    </row>
    <row r="34" spans="2:7" s="254" customFormat="1" ht="42" customHeight="1">
      <c r="B34" s="277" t="s">
        <v>257</v>
      </c>
      <c r="C34" s="277"/>
      <c r="D34" s="277"/>
      <c r="E34" s="277"/>
      <c r="F34" s="277"/>
      <c r="G34" s="278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35"/>
  <sheetViews>
    <sheetView workbookViewId="0" topLeftCell="A1">
      <selection activeCell="A1" sqref="A1:IV1"/>
    </sheetView>
  </sheetViews>
  <sheetFormatPr defaultColWidth="9.00390625" defaultRowHeight="14.25"/>
  <cols>
    <col min="1" max="1" width="6.125" style="219" customWidth="1"/>
    <col min="2" max="2" width="15.375" style="219" customWidth="1"/>
    <col min="3" max="5" width="10.125" style="219" customWidth="1"/>
    <col min="6" max="6" width="8.625" style="219" customWidth="1"/>
    <col min="7" max="8" width="10.125" style="219" customWidth="1"/>
    <col min="9" max="9" width="7.125" style="219" customWidth="1"/>
    <col min="10" max="10" width="6.625" style="219" customWidth="1"/>
    <col min="11" max="242" width="9.00390625" style="219" customWidth="1"/>
    <col min="243" max="16384" width="9.00390625" style="186" customWidth="1"/>
  </cols>
  <sheetData>
    <row r="1" spans="1:10" ht="37.5" customHeight="1">
      <c r="A1" s="220" t="s">
        <v>258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2:9" ht="14.25" customHeight="1">
      <c r="B2" s="221" t="s">
        <v>259</v>
      </c>
      <c r="C2" s="221"/>
      <c r="D2" s="222"/>
      <c r="E2" s="222"/>
      <c r="F2" s="222"/>
      <c r="G2" s="221"/>
      <c r="I2" s="219" t="s">
        <v>260</v>
      </c>
    </row>
    <row r="3" spans="1:10" s="217" customFormat="1" ht="24" customHeight="1">
      <c r="A3" s="223" t="s">
        <v>110</v>
      </c>
      <c r="B3" s="224"/>
      <c r="C3" s="225" t="s">
        <v>261</v>
      </c>
      <c r="D3" s="225" t="s">
        <v>262</v>
      </c>
      <c r="E3" s="225" t="s">
        <v>263</v>
      </c>
      <c r="F3" s="225" t="s">
        <v>264</v>
      </c>
      <c r="G3" s="225" t="s">
        <v>265</v>
      </c>
      <c r="H3" s="225" t="s">
        <v>266</v>
      </c>
      <c r="I3" s="225" t="s">
        <v>5</v>
      </c>
      <c r="J3" s="244" t="s">
        <v>267</v>
      </c>
    </row>
    <row r="4" spans="1:10" s="217" customFormat="1" ht="28.5" customHeight="1">
      <c r="A4" s="223"/>
      <c r="B4" s="224"/>
      <c r="C4" s="225"/>
      <c r="D4" s="225"/>
      <c r="E4" s="224"/>
      <c r="F4" s="224"/>
      <c r="G4" s="224"/>
      <c r="H4" s="224"/>
      <c r="I4" s="224"/>
      <c r="J4" s="245"/>
    </row>
    <row r="5" spans="1:10" ht="21" customHeight="1">
      <c r="A5" s="197" t="s">
        <v>117</v>
      </c>
      <c r="B5" s="198"/>
      <c r="C5" s="226">
        <v>646073</v>
      </c>
      <c r="D5" s="227">
        <v>748223</v>
      </c>
      <c r="E5" s="228">
        <v>201039.13207465998</v>
      </c>
      <c r="F5" s="148"/>
      <c r="G5" s="228">
        <v>26.868878940457584</v>
      </c>
      <c r="H5" s="228">
        <v>184330.15573915996</v>
      </c>
      <c r="I5" s="228">
        <v>9.06470038420864</v>
      </c>
      <c r="J5" s="246"/>
    </row>
    <row r="6" spans="1:10" ht="21" customHeight="1">
      <c r="A6" s="229" t="s">
        <v>118</v>
      </c>
      <c r="B6" s="230" t="s">
        <v>268</v>
      </c>
      <c r="C6" s="226">
        <v>40820</v>
      </c>
      <c r="D6" s="227">
        <v>51025</v>
      </c>
      <c r="E6" s="228">
        <v>9564.114861000002</v>
      </c>
      <c r="F6" s="148">
        <v>7</v>
      </c>
      <c r="G6" s="228">
        <v>18.74397816952475</v>
      </c>
      <c r="H6" s="228">
        <v>9727.976169</v>
      </c>
      <c r="I6" s="228">
        <v>-1.6844336905570574</v>
      </c>
      <c r="J6" s="246">
        <v>10</v>
      </c>
    </row>
    <row r="7" spans="1:10" ht="21" customHeight="1">
      <c r="A7" s="229"/>
      <c r="B7" s="230" t="s">
        <v>269</v>
      </c>
      <c r="C7" s="226">
        <v>33280</v>
      </c>
      <c r="D7" s="227">
        <v>41600</v>
      </c>
      <c r="E7" s="228">
        <v>10903.555604000001</v>
      </c>
      <c r="F7" s="148">
        <v>6</v>
      </c>
      <c r="G7" s="228">
        <v>26.21047020192308</v>
      </c>
      <c r="H7" s="228">
        <v>8603.352246999999</v>
      </c>
      <c r="I7" s="228">
        <v>26.736129022289962</v>
      </c>
      <c r="J7" s="246">
        <v>7</v>
      </c>
    </row>
    <row r="8" spans="1:10" ht="21" customHeight="1">
      <c r="A8" s="229"/>
      <c r="B8" s="230" t="s">
        <v>270</v>
      </c>
      <c r="C8" s="226">
        <v>43976</v>
      </c>
      <c r="D8" s="227">
        <v>54970</v>
      </c>
      <c r="E8" s="228">
        <v>18062.45096198</v>
      </c>
      <c r="F8" s="148">
        <v>2</v>
      </c>
      <c r="G8" s="228">
        <v>32.858742881535385</v>
      </c>
      <c r="H8" s="228">
        <v>9047.346152080001</v>
      </c>
      <c r="I8" s="228">
        <v>99.64363757462084</v>
      </c>
      <c r="J8" s="246">
        <v>1</v>
      </c>
    </row>
    <row r="9" spans="1:10" ht="21" customHeight="1">
      <c r="A9" s="229"/>
      <c r="B9" s="230" t="s">
        <v>271</v>
      </c>
      <c r="C9" s="226">
        <v>27878</v>
      </c>
      <c r="D9" s="227">
        <v>34848</v>
      </c>
      <c r="E9" s="228">
        <v>6445.385344779999</v>
      </c>
      <c r="F9" s="148">
        <v>9</v>
      </c>
      <c r="G9" s="228">
        <v>18.49571092969467</v>
      </c>
      <c r="H9" s="228">
        <v>8600.91985808</v>
      </c>
      <c r="I9" s="228">
        <v>-25.061674203079775</v>
      </c>
      <c r="J9" s="246">
        <v>11</v>
      </c>
    </row>
    <row r="10" spans="1:10" ht="21" customHeight="1">
      <c r="A10" s="229"/>
      <c r="B10" s="230" t="s">
        <v>272</v>
      </c>
      <c r="C10" s="226">
        <v>28803</v>
      </c>
      <c r="D10" s="227">
        <v>36004</v>
      </c>
      <c r="E10" s="228">
        <v>8553.71153</v>
      </c>
      <c r="F10" s="148">
        <v>8</v>
      </c>
      <c r="G10" s="228">
        <v>23.757670064437285</v>
      </c>
      <c r="H10" s="228">
        <v>5553.247901999999</v>
      </c>
      <c r="I10" s="228">
        <v>54.03078848540844</v>
      </c>
      <c r="J10" s="246">
        <v>3</v>
      </c>
    </row>
    <row r="11" spans="1:10" ht="21" customHeight="1">
      <c r="A11" s="229"/>
      <c r="B11" s="230" t="s">
        <v>273</v>
      </c>
      <c r="C11" s="226">
        <v>16123</v>
      </c>
      <c r="D11" s="227">
        <v>20153</v>
      </c>
      <c r="E11" s="228">
        <v>6126.426239</v>
      </c>
      <c r="F11" s="148">
        <v>10</v>
      </c>
      <c r="G11" s="228">
        <v>30.399574450454026</v>
      </c>
      <c r="H11" s="228">
        <v>3687.3796350000002</v>
      </c>
      <c r="I11" s="228">
        <v>66.14579580710841</v>
      </c>
      <c r="J11" s="246">
        <v>2</v>
      </c>
    </row>
    <row r="12" spans="1:10" ht="21" customHeight="1">
      <c r="A12" s="229"/>
      <c r="B12" s="230" t="s">
        <v>274</v>
      </c>
      <c r="C12" s="226">
        <v>19490</v>
      </c>
      <c r="D12" s="227">
        <v>24362</v>
      </c>
      <c r="E12" s="228">
        <v>3626.050862</v>
      </c>
      <c r="F12" s="148">
        <v>11</v>
      </c>
      <c r="G12" s="228">
        <v>14.884044257450128</v>
      </c>
      <c r="H12" s="228">
        <v>3023.370378</v>
      </c>
      <c r="I12" s="228">
        <v>19.934060622724008</v>
      </c>
      <c r="J12" s="246">
        <v>8</v>
      </c>
    </row>
    <row r="13" spans="1:10" ht="21" customHeight="1">
      <c r="A13" s="229"/>
      <c r="B13" s="230" t="s">
        <v>275</v>
      </c>
      <c r="C13" s="226">
        <v>50112</v>
      </c>
      <c r="D13" s="227">
        <v>62640</v>
      </c>
      <c r="E13" s="228">
        <v>13106.375205</v>
      </c>
      <c r="F13" s="148">
        <v>5</v>
      </c>
      <c r="G13" s="228">
        <v>20.923332064176247</v>
      </c>
      <c r="H13" s="228">
        <v>11393.417561000002</v>
      </c>
      <c r="I13" s="228">
        <v>15.034625342474078</v>
      </c>
      <c r="J13" s="246">
        <v>9</v>
      </c>
    </row>
    <row r="14" spans="1:10" ht="21" customHeight="1">
      <c r="A14" s="229"/>
      <c r="B14" s="230" t="s">
        <v>276</v>
      </c>
      <c r="C14" s="226">
        <v>47453</v>
      </c>
      <c r="D14" s="227">
        <v>59316</v>
      </c>
      <c r="E14" s="228">
        <v>15029.108091</v>
      </c>
      <c r="F14" s="148">
        <v>4</v>
      </c>
      <c r="G14" s="228">
        <v>25.33735938195428</v>
      </c>
      <c r="H14" s="228">
        <v>10238.291666000001</v>
      </c>
      <c r="I14" s="228">
        <v>46.79312312335915</v>
      </c>
      <c r="J14" s="246">
        <v>5</v>
      </c>
    </row>
    <row r="15" spans="1:10" ht="21" customHeight="1">
      <c r="A15" s="229"/>
      <c r="B15" s="230" t="s">
        <v>277</v>
      </c>
      <c r="C15" s="226">
        <v>100050</v>
      </c>
      <c r="D15" s="227">
        <v>125063</v>
      </c>
      <c r="E15" s="231">
        <v>31538.211356</v>
      </c>
      <c r="F15" s="148">
        <v>1</v>
      </c>
      <c r="G15" s="231">
        <v>25.217859283721005</v>
      </c>
      <c r="H15" s="231">
        <v>22758.871594999997</v>
      </c>
      <c r="I15" s="231">
        <v>38.57546154849249</v>
      </c>
      <c r="J15" s="247">
        <v>6</v>
      </c>
    </row>
    <row r="16" spans="1:10" ht="21" customHeight="1">
      <c r="A16" s="229"/>
      <c r="B16" s="230" t="s">
        <v>278</v>
      </c>
      <c r="C16" s="226">
        <v>48482</v>
      </c>
      <c r="D16" s="227">
        <v>60603</v>
      </c>
      <c r="E16" s="228">
        <v>16723.749976</v>
      </c>
      <c r="F16" s="148">
        <v>3</v>
      </c>
      <c r="G16" s="228">
        <v>27.59558103724238</v>
      </c>
      <c r="H16" s="228">
        <v>11347.150529999999</v>
      </c>
      <c r="I16" s="228">
        <v>47.38281590417925</v>
      </c>
      <c r="J16" s="246">
        <v>4</v>
      </c>
    </row>
    <row r="17" spans="1:10" ht="21" customHeight="1">
      <c r="A17" s="232" t="s">
        <v>130</v>
      </c>
      <c r="B17" s="230" t="s">
        <v>279</v>
      </c>
      <c r="C17" s="226">
        <v>4044</v>
      </c>
      <c r="D17" s="227">
        <v>5014</v>
      </c>
      <c r="E17" s="228">
        <v>1316.527032</v>
      </c>
      <c r="F17" s="148">
        <v>7</v>
      </c>
      <c r="G17" s="228">
        <v>26.25702098125249</v>
      </c>
      <c r="H17" s="228">
        <v>1030.442192</v>
      </c>
      <c r="I17" s="228">
        <v>27.763308045911224</v>
      </c>
      <c r="J17" s="246">
        <v>8</v>
      </c>
    </row>
    <row r="18" spans="1:10" ht="21" customHeight="1">
      <c r="A18" s="233"/>
      <c r="B18" s="230" t="s">
        <v>280</v>
      </c>
      <c r="C18" s="226">
        <v>11001</v>
      </c>
      <c r="D18" s="227">
        <v>13641</v>
      </c>
      <c r="E18" s="228">
        <v>1591.9960350000001</v>
      </c>
      <c r="F18" s="148">
        <v>5</v>
      </c>
      <c r="G18" s="228">
        <v>11.670669562348804</v>
      </c>
      <c r="H18" s="228">
        <v>1110.599103</v>
      </c>
      <c r="I18" s="228">
        <v>43.34569789401316</v>
      </c>
      <c r="J18" s="246">
        <v>7</v>
      </c>
    </row>
    <row r="19" spans="1:10" ht="21" customHeight="1">
      <c r="A19" s="233"/>
      <c r="B19" s="230" t="s">
        <v>281</v>
      </c>
      <c r="C19" s="227">
        <v>4539</v>
      </c>
      <c r="D19" s="227">
        <v>5628</v>
      </c>
      <c r="E19" s="227">
        <v>1696.914977</v>
      </c>
      <c r="F19" s="148">
        <v>4</v>
      </c>
      <c r="G19" s="227">
        <v>30.151296677327643</v>
      </c>
      <c r="H19" s="227">
        <v>678.834196</v>
      </c>
      <c r="I19" s="227">
        <v>149.97488149521564</v>
      </c>
      <c r="J19" s="248">
        <v>1</v>
      </c>
    </row>
    <row r="20" spans="1:10" ht="21" customHeight="1">
      <c r="A20" s="233"/>
      <c r="B20" s="230" t="s">
        <v>282</v>
      </c>
      <c r="C20" s="227">
        <v>4813</v>
      </c>
      <c r="D20" s="227">
        <v>5968</v>
      </c>
      <c r="E20" s="227">
        <v>1357.4948009999998</v>
      </c>
      <c r="F20" s="148">
        <v>6</v>
      </c>
      <c r="G20" s="227">
        <v>22.74622655831099</v>
      </c>
      <c r="H20" s="227">
        <v>781.3787749999999</v>
      </c>
      <c r="I20" s="227">
        <v>73.73069814956261</v>
      </c>
      <c r="J20" s="248">
        <v>3</v>
      </c>
    </row>
    <row r="21" spans="1:10" ht="21" customHeight="1">
      <c r="A21" s="233"/>
      <c r="B21" s="230" t="s">
        <v>283</v>
      </c>
      <c r="C21" s="227">
        <v>6218</v>
      </c>
      <c r="D21" s="227">
        <v>7710</v>
      </c>
      <c r="E21" s="227">
        <v>1793.2915</v>
      </c>
      <c r="F21" s="148">
        <v>3</v>
      </c>
      <c r="G21" s="227">
        <v>23.259293125810636</v>
      </c>
      <c r="H21" s="227">
        <v>1175.571999</v>
      </c>
      <c r="I21" s="227">
        <v>52.54629248786659</v>
      </c>
      <c r="J21" s="248">
        <v>5</v>
      </c>
    </row>
    <row r="22" spans="1:10" ht="21" customHeight="1">
      <c r="A22" s="233"/>
      <c r="B22" s="230" t="s">
        <v>284</v>
      </c>
      <c r="C22" s="227">
        <v>9594</v>
      </c>
      <c r="D22" s="227">
        <v>11896</v>
      </c>
      <c r="E22" s="227">
        <v>3451.3962950000005</v>
      </c>
      <c r="F22" s="148">
        <v>2</v>
      </c>
      <c r="G22" s="227">
        <v>29.013082506724952</v>
      </c>
      <c r="H22" s="227">
        <v>2211.8460208</v>
      </c>
      <c r="I22" s="227">
        <v>56.04143609199653</v>
      </c>
      <c r="J22" s="248">
        <v>4</v>
      </c>
    </row>
    <row r="23" spans="1:10" ht="21" customHeight="1">
      <c r="A23" s="233"/>
      <c r="B23" s="230" t="s">
        <v>285</v>
      </c>
      <c r="C23" s="227">
        <v>9820</v>
      </c>
      <c r="D23" s="227">
        <v>12177</v>
      </c>
      <c r="E23" s="227">
        <v>4074.0042320000007</v>
      </c>
      <c r="F23" s="148">
        <v>1</v>
      </c>
      <c r="G23" s="227">
        <v>33.45655113739017</v>
      </c>
      <c r="H23" s="227">
        <v>2280.550685</v>
      </c>
      <c r="I23" s="227">
        <v>78.64124918582989</v>
      </c>
      <c r="J23" s="248">
        <v>2</v>
      </c>
    </row>
    <row r="24" spans="1:10" ht="21" customHeight="1">
      <c r="A24" s="233"/>
      <c r="B24" s="230" t="s">
        <v>286</v>
      </c>
      <c r="C24" s="227">
        <v>1537</v>
      </c>
      <c r="D24" s="227">
        <v>1906</v>
      </c>
      <c r="E24" s="227">
        <v>721.3106930000001</v>
      </c>
      <c r="F24" s="148">
        <v>9</v>
      </c>
      <c r="G24" s="227">
        <v>37.84421264428123</v>
      </c>
      <c r="H24" s="227">
        <v>482.35032599999994</v>
      </c>
      <c r="I24" s="227">
        <v>49.54083248613793</v>
      </c>
      <c r="J24" s="248">
        <v>6</v>
      </c>
    </row>
    <row r="25" spans="1:10" ht="21" customHeight="1">
      <c r="A25" s="234"/>
      <c r="B25" s="230" t="s">
        <v>287</v>
      </c>
      <c r="C25" s="227">
        <v>4830</v>
      </c>
      <c r="D25" s="227">
        <v>5941</v>
      </c>
      <c r="E25" s="227">
        <v>1004.9019459</v>
      </c>
      <c r="F25" s="148">
        <v>8</v>
      </c>
      <c r="G25" s="227">
        <v>16.91469358525501</v>
      </c>
      <c r="H25" s="227">
        <v>886.1404252</v>
      </c>
      <c r="I25" s="227">
        <v>13.402110695175178</v>
      </c>
      <c r="J25" s="248">
        <v>9</v>
      </c>
    </row>
    <row r="26" spans="1:242" s="218" customFormat="1" ht="21" customHeight="1">
      <c r="A26" s="235" t="s">
        <v>139</v>
      </c>
      <c r="B26" s="236" t="s">
        <v>140</v>
      </c>
      <c r="C26" s="237">
        <f aca="true" t="shared" si="0" ref="C26:H26">(C6+C8+C9+C10)*0.64</f>
        <v>90545.28</v>
      </c>
      <c r="D26" s="237">
        <f t="shared" si="0"/>
        <v>113182.08</v>
      </c>
      <c r="E26" s="238">
        <f t="shared" si="0"/>
        <v>27280.424126566402</v>
      </c>
      <c r="F26" s="238"/>
      <c r="G26" s="238">
        <f>E26/D26*100</f>
        <v>24.103130218640974</v>
      </c>
      <c r="H26" s="238">
        <f t="shared" si="0"/>
        <v>21074.8736519424</v>
      </c>
      <c r="I26" s="238">
        <f>E26/H26*100-100</f>
        <v>29.445255886751454</v>
      </c>
      <c r="J26" s="249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0"/>
      <c r="FF26" s="250"/>
      <c r="FG26" s="250"/>
      <c r="FH26" s="250"/>
      <c r="FI26" s="250"/>
      <c r="FJ26" s="250"/>
      <c r="FK26" s="250"/>
      <c r="FL26" s="250"/>
      <c r="FM26" s="250"/>
      <c r="FN26" s="250"/>
      <c r="FO26" s="250"/>
      <c r="FP26" s="250"/>
      <c r="FQ26" s="250"/>
      <c r="FR26" s="250"/>
      <c r="FS26" s="250"/>
      <c r="FT26" s="250"/>
      <c r="FU26" s="250"/>
      <c r="FV26" s="250"/>
      <c r="FW26" s="250"/>
      <c r="FX26" s="250"/>
      <c r="FY26" s="250"/>
      <c r="FZ26" s="250"/>
      <c r="GA26" s="250"/>
      <c r="GB26" s="250"/>
      <c r="GC26" s="250"/>
      <c r="GD26" s="250"/>
      <c r="GE26" s="250"/>
      <c r="GF26" s="250"/>
      <c r="GG26" s="250"/>
      <c r="GH26" s="250"/>
      <c r="GI26" s="250"/>
      <c r="GJ26" s="250"/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0"/>
      <c r="HF26" s="250"/>
      <c r="HG26" s="250"/>
      <c r="HH26" s="250"/>
      <c r="HI26" s="250"/>
      <c r="HJ26" s="250"/>
      <c r="HK26" s="250"/>
      <c r="HL26" s="250"/>
      <c r="HM26" s="250"/>
      <c r="HN26" s="250"/>
      <c r="HO26" s="250"/>
      <c r="HP26" s="250"/>
      <c r="HQ26" s="250"/>
      <c r="HR26" s="250"/>
      <c r="HS26" s="250"/>
      <c r="HT26" s="250"/>
      <c r="HU26" s="250"/>
      <c r="HV26" s="250"/>
      <c r="HW26" s="250"/>
      <c r="HX26" s="250"/>
      <c r="HY26" s="250"/>
      <c r="HZ26" s="250"/>
      <c r="IA26" s="250"/>
      <c r="IB26" s="250"/>
      <c r="IC26" s="250"/>
      <c r="ID26" s="250"/>
      <c r="IE26" s="250"/>
      <c r="IF26" s="250"/>
      <c r="IG26" s="250"/>
      <c r="IH26" s="250"/>
    </row>
    <row r="27" spans="1:242" s="218" customFormat="1" ht="30" customHeight="1">
      <c r="A27" s="235"/>
      <c r="B27" s="239" t="s">
        <v>288</v>
      </c>
      <c r="C27" s="237">
        <f aca="true" t="shared" si="1" ref="C27:H27">(C11+C12+C18+C19+C20+C21+C22+C29+C30+C31+C32+C33+C34+C24)*0.88</f>
        <v>69590.4</v>
      </c>
      <c r="D27" s="237">
        <f t="shared" si="1"/>
        <v>86554.16</v>
      </c>
      <c r="E27" s="238">
        <f t="shared" si="1"/>
        <v>19744.02633632</v>
      </c>
      <c r="F27" s="238"/>
      <c r="G27" s="238">
        <f>E27/D27*100</f>
        <v>22.81118127230395</v>
      </c>
      <c r="H27" s="238">
        <f t="shared" si="1"/>
        <v>12957.106013104</v>
      </c>
      <c r="I27" s="238">
        <f>E27/H27*100-100</f>
        <v>52.37990888051803</v>
      </c>
      <c r="J27" s="249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</row>
    <row r="28" spans="1:10" ht="21" customHeight="1">
      <c r="A28" s="229"/>
      <c r="B28" s="230" t="s">
        <v>289</v>
      </c>
      <c r="C28" s="240">
        <v>404</v>
      </c>
      <c r="D28" s="240">
        <v>497</v>
      </c>
      <c r="E28" s="241">
        <v>101.044771</v>
      </c>
      <c r="F28" s="203">
        <v>6</v>
      </c>
      <c r="G28" s="241">
        <v>20.330939839034205</v>
      </c>
      <c r="H28" s="241">
        <v>95.381899</v>
      </c>
      <c r="I28" s="241">
        <v>5.937051012163212</v>
      </c>
      <c r="J28" s="251">
        <v>7</v>
      </c>
    </row>
    <row r="29" spans="1:10" ht="21" customHeight="1">
      <c r="A29" s="229"/>
      <c r="B29" s="230" t="s">
        <v>290</v>
      </c>
      <c r="C29" s="242">
        <v>383</v>
      </c>
      <c r="D29" s="242">
        <v>471</v>
      </c>
      <c r="E29" s="241">
        <v>168.291993</v>
      </c>
      <c r="F29" s="203">
        <v>4</v>
      </c>
      <c r="G29" s="241">
        <v>35.730784076433125</v>
      </c>
      <c r="H29" s="241">
        <v>83.70234</v>
      </c>
      <c r="I29" s="241">
        <v>101.0600814744247</v>
      </c>
      <c r="J29" s="251">
        <v>1</v>
      </c>
    </row>
    <row r="30" spans="1:10" ht="21" customHeight="1">
      <c r="A30" s="229"/>
      <c r="B30" s="230" t="s">
        <v>291</v>
      </c>
      <c r="C30" s="242">
        <v>350</v>
      </c>
      <c r="D30" s="242">
        <v>431</v>
      </c>
      <c r="E30" s="241">
        <v>110.943254</v>
      </c>
      <c r="F30" s="203">
        <v>5</v>
      </c>
      <c r="G30" s="241">
        <v>25.740894199535962</v>
      </c>
      <c r="H30" s="241">
        <v>88.92296100000002</v>
      </c>
      <c r="I30" s="241">
        <v>24.763337559126015</v>
      </c>
      <c r="J30" s="251">
        <v>5</v>
      </c>
    </row>
    <row r="31" spans="1:10" ht="21" customHeight="1">
      <c r="A31" s="229"/>
      <c r="B31" s="230" t="s">
        <v>292</v>
      </c>
      <c r="C31" s="242">
        <v>1430</v>
      </c>
      <c r="D31" s="242">
        <v>1759</v>
      </c>
      <c r="E31" s="241">
        <v>553.758044</v>
      </c>
      <c r="F31" s="203">
        <v>2</v>
      </c>
      <c r="G31" s="241">
        <v>31.481412393405343</v>
      </c>
      <c r="H31" s="241">
        <v>419.341903</v>
      </c>
      <c r="I31" s="241">
        <v>32.05406853891252</v>
      </c>
      <c r="J31" s="251">
        <v>4</v>
      </c>
    </row>
    <row r="32" spans="1:10" ht="21" customHeight="1">
      <c r="A32" s="229"/>
      <c r="B32" s="230" t="s">
        <v>293</v>
      </c>
      <c r="C32" s="242">
        <v>1212</v>
      </c>
      <c r="D32" s="242">
        <v>1491</v>
      </c>
      <c r="E32" s="241">
        <v>474.30062999999996</v>
      </c>
      <c r="F32" s="203">
        <v>3</v>
      </c>
      <c r="G32" s="241">
        <v>31.810907444668004</v>
      </c>
      <c r="H32" s="241">
        <v>343.20265600000005</v>
      </c>
      <c r="I32" s="241">
        <v>38.19841475818879</v>
      </c>
      <c r="J32" s="251">
        <v>3</v>
      </c>
    </row>
    <row r="33" spans="1:10" ht="21" customHeight="1">
      <c r="A33" s="229"/>
      <c r="B33" s="230" t="s">
        <v>294</v>
      </c>
      <c r="C33" s="242">
        <v>272</v>
      </c>
      <c r="D33" s="242">
        <v>335</v>
      </c>
      <c r="E33" s="241">
        <v>89.543164</v>
      </c>
      <c r="F33" s="203">
        <v>7</v>
      </c>
      <c r="G33" s="241">
        <v>26.729302686567163</v>
      </c>
      <c r="H33" s="241">
        <v>56.343315</v>
      </c>
      <c r="I33" s="241">
        <v>58.92420245418646</v>
      </c>
      <c r="J33" s="251">
        <v>2</v>
      </c>
    </row>
    <row r="34" spans="1:10" ht="21" customHeight="1">
      <c r="A34" s="229"/>
      <c r="B34" s="230" t="s">
        <v>295</v>
      </c>
      <c r="C34" s="242">
        <v>2118</v>
      </c>
      <c r="D34" s="242">
        <v>2606</v>
      </c>
      <c r="E34" s="241">
        <v>674.675077</v>
      </c>
      <c r="F34" s="203">
        <v>1</v>
      </c>
      <c r="G34" s="241">
        <v>25.88929689178818</v>
      </c>
      <c r="H34" s="241">
        <v>581.140498</v>
      </c>
      <c r="I34" s="241">
        <v>16.095002726862102</v>
      </c>
      <c r="J34" s="251">
        <v>6</v>
      </c>
    </row>
    <row r="35" spans="1:10" ht="21" customHeight="1">
      <c r="A35" s="243"/>
      <c r="B35" s="203" t="s">
        <v>296</v>
      </c>
      <c r="C35" s="242">
        <v>127041</v>
      </c>
      <c r="D35" s="242">
        <v>100168</v>
      </c>
      <c r="E35" s="241">
        <v>42179.597599999994</v>
      </c>
      <c r="F35" s="203"/>
      <c r="G35" s="241">
        <v>42.10885472406357</v>
      </c>
      <c r="H35" s="241">
        <v>68043.08275199999</v>
      </c>
      <c r="I35" s="241">
        <v>-38.01045470891718</v>
      </c>
      <c r="J35" s="251"/>
    </row>
  </sheetData>
  <sheetProtection/>
  <mergeCells count="16">
    <mergeCell ref="A1:J1"/>
    <mergeCell ref="B2:G2"/>
    <mergeCell ref="A5:B5"/>
    <mergeCell ref="A6:A16"/>
    <mergeCell ref="A17:A25"/>
    <mergeCell ref="A26:A27"/>
    <mergeCell ref="A28:A34"/>
    <mergeCell ref="C3:C4"/>
    <mergeCell ref="D3:D4"/>
    <mergeCell ref="E3:E4"/>
    <mergeCell ref="F3:F4"/>
    <mergeCell ref="G3:G4"/>
    <mergeCell ref="H3:H4"/>
    <mergeCell ref="I3:I4"/>
    <mergeCell ref="J3:J4"/>
    <mergeCell ref="A3:B4"/>
  </mergeCells>
  <printOptions/>
  <pageMargins left="0.16" right="0.16" top="0.2" bottom="0.2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IV1"/>
    </sheetView>
  </sheetViews>
  <sheetFormatPr defaultColWidth="9.00390625" defaultRowHeight="14.25"/>
  <cols>
    <col min="1" max="1" width="7.00390625" style="186" customWidth="1"/>
    <col min="2" max="2" width="19.375" style="186" customWidth="1"/>
    <col min="3" max="6" width="13.25390625" style="186" customWidth="1"/>
    <col min="7" max="7" width="10.375" style="186" hidden="1" customWidth="1"/>
    <col min="8" max="8" width="12.625" style="187" hidden="1" customWidth="1"/>
    <col min="9" max="16384" width="9.00390625" style="186" customWidth="1"/>
  </cols>
  <sheetData>
    <row r="1" spans="1:6" ht="20.25">
      <c r="A1" s="188" t="s">
        <v>297</v>
      </c>
      <c r="B1" s="188"/>
      <c r="C1" s="188"/>
      <c r="D1" s="188"/>
      <c r="E1" s="188"/>
      <c r="F1" s="188"/>
    </row>
    <row r="2" spans="2:6" ht="14.25">
      <c r="B2" s="189"/>
      <c r="C2" s="189"/>
      <c r="D2" s="189"/>
      <c r="E2" s="189"/>
      <c r="F2" s="189"/>
    </row>
    <row r="3" spans="2:6" ht="14.25">
      <c r="B3" s="190" t="s">
        <v>298</v>
      </c>
      <c r="C3" s="190"/>
      <c r="D3" s="190"/>
      <c r="E3" s="191" t="s">
        <v>155</v>
      </c>
      <c r="F3" s="191"/>
    </row>
    <row r="4" spans="1:8" s="184" customFormat="1" ht="20.25" customHeight="1">
      <c r="A4" s="192" t="s">
        <v>110</v>
      </c>
      <c r="B4" s="193"/>
      <c r="C4" s="194" t="s">
        <v>299</v>
      </c>
      <c r="D4" s="194" t="s">
        <v>300</v>
      </c>
      <c r="E4" s="194" t="s">
        <v>301</v>
      </c>
      <c r="F4" s="195" t="s">
        <v>300</v>
      </c>
      <c r="H4" s="196"/>
    </row>
    <row r="5" spans="1:8" s="184" customFormat="1" ht="20.25" customHeight="1">
      <c r="A5" s="197" t="s">
        <v>117</v>
      </c>
      <c r="B5" s="198"/>
      <c r="C5" s="199">
        <v>100941.7</v>
      </c>
      <c r="D5" s="199">
        <v>32.45464744746323</v>
      </c>
      <c r="E5" s="200">
        <v>100097.43207465998</v>
      </c>
      <c r="F5" s="201">
        <v>-7.4214768629313035</v>
      </c>
      <c r="G5" s="184">
        <f aca="true" t="shared" si="0" ref="G5:G24">C5/(D5/100+1)</f>
        <v>76208.49999999999</v>
      </c>
      <c r="H5" s="196">
        <f aca="true" t="shared" si="1" ref="H5:H24">E5/(F5/100+1)</f>
        <v>108121.65573915998</v>
      </c>
    </row>
    <row r="6" spans="1:8" s="184" customFormat="1" ht="20.25" customHeight="1">
      <c r="A6" s="202" t="s">
        <v>118</v>
      </c>
      <c r="B6" s="203" t="s">
        <v>268</v>
      </c>
      <c r="C6" s="199">
        <v>6213.6</v>
      </c>
      <c r="D6" s="199">
        <v>18.026060859324545</v>
      </c>
      <c r="E6" s="200">
        <v>3350.5148610000006</v>
      </c>
      <c r="F6" s="201">
        <v>-24.933173137619065</v>
      </c>
      <c r="G6" s="184">
        <f t="shared" si="0"/>
        <v>5264.6</v>
      </c>
      <c r="H6" s="196">
        <f t="shared" si="1"/>
        <v>4463.376168999999</v>
      </c>
    </row>
    <row r="7" spans="1:8" s="184" customFormat="1" ht="20.25" customHeight="1">
      <c r="A7" s="202"/>
      <c r="B7" s="203" t="s">
        <v>269</v>
      </c>
      <c r="C7" s="199">
        <v>6065.200000000001</v>
      </c>
      <c r="D7" s="199">
        <v>12.416362389487174</v>
      </c>
      <c r="E7" s="200">
        <v>4838.355603999999</v>
      </c>
      <c r="F7" s="201">
        <v>50.81910241719327</v>
      </c>
      <c r="G7" s="184">
        <f t="shared" si="0"/>
        <v>5395.299999999999</v>
      </c>
      <c r="H7" s="196">
        <f t="shared" si="1"/>
        <v>3208.0522469999996</v>
      </c>
    </row>
    <row r="8" spans="1:8" s="184" customFormat="1" ht="20.25" customHeight="1">
      <c r="A8" s="202"/>
      <c r="B8" s="203" t="s">
        <v>270</v>
      </c>
      <c r="C8" s="199">
        <v>8534.1</v>
      </c>
      <c r="D8" s="199">
        <v>61.974263589432134</v>
      </c>
      <c r="E8" s="200">
        <v>9528.350961979999</v>
      </c>
      <c r="F8" s="201">
        <v>152.1697652610348</v>
      </c>
      <c r="G8" s="184">
        <f t="shared" si="0"/>
        <v>5268.8</v>
      </c>
      <c r="H8" s="196">
        <f t="shared" si="1"/>
        <v>3778.54615208</v>
      </c>
    </row>
    <row r="9" spans="1:8" s="184" customFormat="1" ht="20.25" customHeight="1">
      <c r="A9" s="202"/>
      <c r="B9" s="203" t="s">
        <v>271</v>
      </c>
      <c r="C9" s="199">
        <v>5206</v>
      </c>
      <c r="D9" s="199">
        <v>-27.579779094677686</v>
      </c>
      <c r="E9" s="200">
        <v>1239.3853447799997</v>
      </c>
      <c r="F9" s="201">
        <v>-12.244713002555885</v>
      </c>
      <c r="G9" s="184">
        <f t="shared" si="0"/>
        <v>7188.599999999999</v>
      </c>
      <c r="H9" s="196">
        <f t="shared" si="1"/>
        <v>1412.3198580800004</v>
      </c>
    </row>
    <row r="10" spans="1:8" s="184" customFormat="1" ht="20.25" customHeight="1">
      <c r="A10" s="202"/>
      <c r="B10" s="203" t="s">
        <v>272</v>
      </c>
      <c r="C10" s="199">
        <v>5616</v>
      </c>
      <c r="D10" s="199">
        <v>42.382678802322346</v>
      </c>
      <c r="E10" s="200">
        <v>2937.7115299999996</v>
      </c>
      <c r="F10" s="201">
        <v>82.58587032857201</v>
      </c>
      <c r="G10" s="184">
        <f t="shared" si="0"/>
        <v>3944.3</v>
      </c>
      <c r="H10" s="196">
        <f t="shared" si="1"/>
        <v>1608.9479019999999</v>
      </c>
    </row>
    <row r="11" spans="1:8" s="184" customFormat="1" ht="20.25" customHeight="1">
      <c r="A11" s="202"/>
      <c r="B11" s="203" t="s">
        <v>273</v>
      </c>
      <c r="C11" s="199">
        <v>3487.3</v>
      </c>
      <c r="D11" s="199">
        <v>73.29920985936492</v>
      </c>
      <c r="E11" s="200">
        <v>2639.126239</v>
      </c>
      <c r="F11" s="201">
        <v>57.552284909726104</v>
      </c>
      <c r="G11" s="184">
        <f t="shared" si="0"/>
        <v>2012.3</v>
      </c>
      <c r="H11" s="196">
        <f t="shared" si="1"/>
        <v>1675.079635</v>
      </c>
    </row>
    <row r="12" spans="1:8" s="184" customFormat="1" ht="20.25" customHeight="1">
      <c r="A12" s="202"/>
      <c r="B12" s="203" t="s">
        <v>274</v>
      </c>
      <c r="C12" s="199">
        <v>2299.4</v>
      </c>
      <c r="D12" s="199">
        <v>38.401348260503184</v>
      </c>
      <c r="E12" s="200">
        <v>1326.650862</v>
      </c>
      <c r="F12" s="201">
        <v>-2.5932660923114454</v>
      </c>
      <c r="G12" s="184">
        <f t="shared" si="0"/>
        <v>1661.4</v>
      </c>
      <c r="H12" s="196">
        <f t="shared" si="1"/>
        <v>1361.970378</v>
      </c>
    </row>
    <row r="13" spans="1:8" s="184" customFormat="1" ht="20.25" customHeight="1">
      <c r="A13" s="202"/>
      <c r="B13" s="203" t="s">
        <v>275</v>
      </c>
      <c r="C13" s="199">
        <v>8095.9</v>
      </c>
      <c r="D13" s="199">
        <v>22.668868753598584</v>
      </c>
      <c r="E13" s="200">
        <v>5010.475205000001</v>
      </c>
      <c r="F13" s="201">
        <v>4.523882876354468</v>
      </c>
      <c r="G13" s="184">
        <f t="shared" si="0"/>
        <v>6599.8</v>
      </c>
      <c r="H13" s="196">
        <f t="shared" si="1"/>
        <v>4793.617561000002</v>
      </c>
    </row>
    <row r="14" spans="1:8" s="184" customFormat="1" ht="20.25" customHeight="1">
      <c r="A14" s="202"/>
      <c r="B14" s="203" t="s">
        <v>276</v>
      </c>
      <c r="C14" s="199">
        <v>9535</v>
      </c>
      <c r="D14" s="199">
        <v>31.562607795791653</v>
      </c>
      <c r="E14" s="200">
        <v>5494.108091</v>
      </c>
      <c r="F14" s="201">
        <v>83.70079579458076</v>
      </c>
      <c r="G14" s="184">
        <f t="shared" si="0"/>
        <v>7247.5</v>
      </c>
      <c r="H14" s="196">
        <f t="shared" si="1"/>
        <v>2990.7916660000005</v>
      </c>
    </row>
    <row r="15" spans="1:8" s="184" customFormat="1" ht="20.25" customHeight="1">
      <c r="A15" s="202"/>
      <c r="B15" s="203" t="s">
        <v>277</v>
      </c>
      <c r="C15" s="199">
        <v>19127.7</v>
      </c>
      <c r="D15" s="199">
        <v>34.55618554525376</v>
      </c>
      <c r="E15" s="200">
        <v>12410.511356</v>
      </c>
      <c r="F15" s="201">
        <v>45.263096131356654</v>
      </c>
      <c r="G15" s="184">
        <f t="shared" si="0"/>
        <v>14215.399999999998</v>
      </c>
      <c r="H15" s="196">
        <f t="shared" si="1"/>
        <v>8543.471595</v>
      </c>
    </row>
    <row r="16" spans="1:8" s="184" customFormat="1" ht="20.25" customHeight="1">
      <c r="A16" s="202"/>
      <c r="B16" s="203" t="s">
        <v>278</v>
      </c>
      <c r="C16" s="200">
        <v>11086.6</v>
      </c>
      <c r="D16" s="200">
        <v>81.31654264453351</v>
      </c>
      <c r="E16" s="200">
        <v>5637.149976000001</v>
      </c>
      <c r="F16" s="204">
        <v>7.730297364230833</v>
      </c>
      <c r="G16" s="184">
        <f t="shared" si="0"/>
        <v>6114.499999999999</v>
      </c>
      <c r="H16" s="196">
        <f t="shared" si="1"/>
        <v>5232.65053</v>
      </c>
    </row>
    <row r="17" spans="1:8" s="184" customFormat="1" ht="20.25" customHeight="1">
      <c r="A17" s="205" t="s">
        <v>130</v>
      </c>
      <c r="B17" s="203" t="s">
        <v>279</v>
      </c>
      <c r="C17" s="199">
        <v>985.1</v>
      </c>
      <c r="D17" s="199">
        <v>89.18763203380068</v>
      </c>
      <c r="E17" s="200">
        <v>331.427032</v>
      </c>
      <c r="F17" s="201">
        <v>-34.981440186532566</v>
      </c>
      <c r="G17" s="184">
        <f t="shared" si="0"/>
        <v>520.6999999999999</v>
      </c>
      <c r="H17" s="196">
        <f t="shared" si="1"/>
        <v>509.742192</v>
      </c>
    </row>
    <row r="18" spans="1:8" s="184" customFormat="1" ht="20.25" customHeight="1">
      <c r="A18" s="206"/>
      <c r="B18" s="203" t="s">
        <v>280</v>
      </c>
      <c r="C18" s="199">
        <v>664.1</v>
      </c>
      <c r="D18" s="199">
        <v>10.40731504571904</v>
      </c>
      <c r="E18" s="200">
        <v>927.8960350000001</v>
      </c>
      <c r="F18" s="201">
        <v>82.26235904407011</v>
      </c>
      <c r="G18" s="184">
        <f t="shared" si="0"/>
        <v>601.5</v>
      </c>
      <c r="H18" s="196">
        <f t="shared" si="1"/>
        <v>509.0991029999999</v>
      </c>
    </row>
    <row r="19" spans="1:8" s="184" customFormat="1" ht="20.25" customHeight="1">
      <c r="A19" s="206"/>
      <c r="B19" s="203" t="s">
        <v>281</v>
      </c>
      <c r="C19" s="199">
        <v>862.4</v>
      </c>
      <c r="D19" s="199">
        <v>82.47989843419383</v>
      </c>
      <c r="E19" s="200">
        <v>834.514977</v>
      </c>
      <c r="F19" s="201">
        <v>304.64432823739867</v>
      </c>
      <c r="G19" s="184">
        <f t="shared" si="0"/>
        <v>472.59999999999997</v>
      </c>
      <c r="H19" s="196">
        <f t="shared" si="1"/>
        <v>206.23419599999994</v>
      </c>
    </row>
    <row r="20" spans="1:8" s="184" customFormat="1" ht="20.25" customHeight="1">
      <c r="A20" s="206"/>
      <c r="B20" s="203" t="s">
        <v>282</v>
      </c>
      <c r="C20" s="207">
        <v>479.6</v>
      </c>
      <c r="D20" s="207">
        <v>38.253098875756706</v>
      </c>
      <c r="E20" s="207">
        <v>877.8948009999999</v>
      </c>
      <c r="F20" s="208">
        <v>102.0570052012322</v>
      </c>
      <c r="G20" s="184">
        <f t="shared" si="0"/>
        <v>346.90000000000003</v>
      </c>
      <c r="H20" s="196">
        <f t="shared" si="1"/>
        <v>434.47877500000004</v>
      </c>
    </row>
    <row r="21" spans="1:8" s="184" customFormat="1" ht="20.25" customHeight="1">
      <c r="A21" s="206"/>
      <c r="B21" s="203" t="s">
        <v>283</v>
      </c>
      <c r="C21" s="207">
        <v>914.8</v>
      </c>
      <c r="D21" s="207">
        <v>58.59916782246882</v>
      </c>
      <c r="E21" s="207">
        <v>878.4915</v>
      </c>
      <c r="F21" s="208">
        <v>46.71552802521747</v>
      </c>
      <c r="G21" s="184">
        <f t="shared" si="0"/>
        <v>576.7999999999998</v>
      </c>
      <c r="H21" s="196">
        <f t="shared" si="1"/>
        <v>598.771999</v>
      </c>
    </row>
    <row r="22" spans="1:8" s="184" customFormat="1" ht="20.25" customHeight="1">
      <c r="A22" s="206"/>
      <c r="B22" s="203" t="s">
        <v>284</v>
      </c>
      <c r="C22" s="207">
        <v>2174.6000000000004</v>
      </c>
      <c r="D22" s="207">
        <v>63.466887168307906</v>
      </c>
      <c r="E22" s="207">
        <v>1276.7962950000003</v>
      </c>
      <c r="F22" s="208">
        <v>44.83603406675377</v>
      </c>
      <c r="G22" s="184">
        <f t="shared" si="0"/>
        <v>1330.3000000000002</v>
      </c>
      <c r="H22" s="196">
        <f t="shared" si="1"/>
        <v>881.5460208000001</v>
      </c>
    </row>
    <row r="23" spans="1:8" s="184" customFormat="1" ht="20.25" customHeight="1">
      <c r="A23" s="206"/>
      <c r="B23" s="203" t="s">
        <v>285</v>
      </c>
      <c r="C23" s="207">
        <v>1626.4</v>
      </c>
      <c r="D23" s="207">
        <v>14.818213907518537</v>
      </c>
      <c r="E23" s="207">
        <v>2447.6042320000006</v>
      </c>
      <c r="F23" s="208">
        <v>183.27090927542062</v>
      </c>
      <c r="G23" s="184">
        <f t="shared" si="0"/>
        <v>1416.5</v>
      </c>
      <c r="H23" s="196">
        <f t="shared" si="1"/>
        <v>864.050685</v>
      </c>
    </row>
    <row r="24" spans="1:8" s="184" customFormat="1" ht="20.25" customHeight="1">
      <c r="A24" s="206"/>
      <c r="B24" s="203" t="s">
        <v>286</v>
      </c>
      <c r="C24" s="207">
        <v>447.9</v>
      </c>
      <c r="D24" s="207">
        <v>7.076261056657921</v>
      </c>
      <c r="E24" s="207">
        <v>273.41069300000004</v>
      </c>
      <c r="F24" s="208">
        <v>326.86854240211056</v>
      </c>
      <c r="G24" s="184">
        <f t="shared" si="0"/>
        <v>418.2999999999999</v>
      </c>
      <c r="H24" s="196">
        <f t="shared" si="1"/>
        <v>64.050326</v>
      </c>
    </row>
    <row r="25" spans="1:8" s="184" customFormat="1" ht="20.25" customHeight="1">
      <c r="A25" s="209"/>
      <c r="B25" s="203" t="s">
        <v>287</v>
      </c>
      <c r="C25" s="207">
        <v>425</v>
      </c>
      <c r="D25" s="207">
        <v>-5.324125640454439</v>
      </c>
      <c r="E25" s="207">
        <v>579.9019459</v>
      </c>
      <c r="F25" s="208">
        <v>32.62770605777006</v>
      </c>
      <c r="H25" s="196"/>
    </row>
    <row r="26" spans="1:8" s="185" customFormat="1" ht="20.25" customHeight="1">
      <c r="A26" s="210" t="s">
        <v>139</v>
      </c>
      <c r="B26" s="211" t="s">
        <v>140</v>
      </c>
      <c r="C26" s="212">
        <f aca="true" t="shared" si="2" ref="C26:H26">(C6+C8+C9+C10)*0.64</f>
        <v>16364.608</v>
      </c>
      <c r="D26" s="212">
        <f>C26/G26*100-100</f>
        <v>18.015997193798654</v>
      </c>
      <c r="E26" s="212">
        <f t="shared" si="2"/>
        <v>10915.816126566398</v>
      </c>
      <c r="F26" s="213">
        <f>E26/H26*100-100</f>
        <v>51.43101177249599</v>
      </c>
      <c r="G26" s="184">
        <f t="shared" si="2"/>
        <v>13866.432</v>
      </c>
      <c r="H26" s="196">
        <f t="shared" si="2"/>
        <v>7208.441651942399</v>
      </c>
    </row>
    <row r="27" spans="1:8" s="185" customFormat="1" ht="20.25" customHeight="1">
      <c r="A27" s="210"/>
      <c r="B27" s="214" t="s">
        <v>141</v>
      </c>
      <c r="C27" s="212">
        <f aca="true" t="shared" si="3" ref="C27:H27">(C11+C12+C18+C19+C20+C21+C22+C29+C30+C31+C32+C33+C34+C24)*0.88</f>
        <v>10742.688</v>
      </c>
      <c r="D27" s="212">
        <f>C27/G27*100-100</f>
        <v>49.19703747158465</v>
      </c>
      <c r="E27" s="212">
        <f t="shared" si="3"/>
        <v>9001.338336320001</v>
      </c>
      <c r="F27" s="213">
        <f>E27/H27*100-100</f>
        <v>60.5988149689604</v>
      </c>
      <c r="G27" s="215">
        <f t="shared" si="3"/>
        <v>7200.336</v>
      </c>
      <c r="H27" s="196">
        <f t="shared" si="3"/>
        <v>5604.859748223999</v>
      </c>
    </row>
    <row r="28" spans="1:8" s="184" customFormat="1" ht="20.25" customHeight="1">
      <c r="A28" s="202"/>
      <c r="B28" s="203" t="s">
        <v>289</v>
      </c>
      <c r="C28" s="207">
        <v>64.3</v>
      </c>
      <c r="D28" s="207">
        <v>140.82397003745317</v>
      </c>
      <c r="E28" s="207">
        <v>36.74477099999999</v>
      </c>
      <c r="F28" s="208">
        <v>-46.50006546848684</v>
      </c>
      <c r="G28" s="184">
        <f aca="true" t="shared" si="4" ref="G28:G35">C28/(D28/100+1)</f>
        <v>26.7</v>
      </c>
      <c r="H28" s="196">
        <f aca="true" t="shared" si="5" ref="H28:H35">E28/(F28/100+1)</f>
        <v>68.681899</v>
      </c>
    </row>
    <row r="29" spans="1:8" s="184" customFormat="1" ht="20.25" customHeight="1">
      <c r="A29" s="202"/>
      <c r="B29" s="203" t="s">
        <v>290</v>
      </c>
      <c r="C29" s="207">
        <v>36.1</v>
      </c>
      <c r="D29" s="207">
        <v>74.3961352657005</v>
      </c>
      <c r="E29" s="207">
        <v>132.191993</v>
      </c>
      <c r="F29" s="208">
        <v>109.82076697468695</v>
      </c>
      <c r="H29" s="196"/>
    </row>
    <row r="30" spans="1:8" s="184" customFormat="1" ht="20.25" customHeight="1">
      <c r="A30" s="202"/>
      <c r="B30" s="203" t="s">
        <v>291</v>
      </c>
      <c r="C30" s="207">
        <v>36.4</v>
      </c>
      <c r="D30" s="207">
        <v>32.846715328467155</v>
      </c>
      <c r="E30" s="207">
        <v>74.54325399999999</v>
      </c>
      <c r="F30" s="208">
        <v>21.163306818083704</v>
      </c>
      <c r="H30" s="196"/>
    </row>
    <row r="31" spans="1:8" s="184" customFormat="1" ht="20.25" customHeight="1">
      <c r="A31" s="202"/>
      <c r="B31" s="203" t="s">
        <v>292</v>
      </c>
      <c r="C31" s="207">
        <v>344.6</v>
      </c>
      <c r="D31" s="207">
        <v>-2.213393870601592</v>
      </c>
      <c r="E31" s="207">
        <v>209.158044</v>
      </c>
      <c r="F31" s="208">
        <v>212.44711402960866</v>
      </c>
      <c r="G31" s="184">
        <f t="shared" si="4"/>
        <v>352.40000000000003</v>
      </c>
      <c r="H31" s="196">
        <f t="shared" si="5"/>
        <v>66.941903</v>
      </c>
    </row>
    <row r="32" spans="1:8" s="184" customFormat="1" ht="20.25" customHeight="1">
      <c r="A32" s="202"/>
      <c r="B32" s="203" t="s">
        <v>293</v>
      </c>
      <c r="C32" s="207">
        <v>178.9</v>
      </c>
      <c r="D32" s="207">
        <v>77.65640516385301</v>
      </c>
      <c r="E32" s="207">
        <v>295.40063</v>
      </c>
      <c r="F32" s="208">
        <v>21.813358613276375</v>
      </c>
      <c r="G32" s="184">
        <f t="shared" si="4"/>
        <v>100.70000000000002</v>
      </c>
      <c r="H32" s="196">
        <f t="shared" si="5"/>
        <v>242.502656</v>
      </c>
    </row>
    <row r="33" spans="1:8" s="184" customFormat="1" ht="20.25" customHeight="1">
      <c r="A33" s="202"/>
      <c r="B33" s="203" t="s">
        <v>294</v>
      </c>
      <c r="C33" s="207">
        <v>63.5</v>
      </c>
      <c r="D33" s="207">
        <v>84.05797101449275</v>
      </c>
      <c r="E33" s="207">
        <v>26.043164</v>
      </c>
      <c r="F33" s="208">
        <v>19.227159430699984</v>
      </c>
      <c r="G33" s="184">
        <f t="shared" si="4"/>
        <v>34.5</v>
      </c>
      <c r="H33" s="196">
        <f t="shared" si="5"/>
        <v>21.843314999999997</v>
      </c>
    </row>
    <row r="34" spans="1:8" s="184" customFormat="1" ht="20.25" customHeight="1">
      <c r="A34" s="202"/>
      <c r="B34" s="203" t="s">
        <v>295</v>
      </c>
      <c r="C34" s="207">
        <v>218</v>
      </c>
      <c r="D34" s="207">
        <v>-20.58287795992714</v>
      </c>
      <c r="E34" s="207">
        <v>456.675077</v>
      </c>
      <c r="F34" s="208">
        <v>48.92849443520015</v>
      </c>
      <c r="G34" s="184">
        <f t="shared" si="4"/>
        <v>274.5</v>
      </c>
      <c r="H34" s="196">
        <f t="shared" si="5"/>
        <v>306.640498</v>
      </c>
    </row>
    <row r="35" spans="1:8" s="184" customFormat="1" ht="20.25" customHeight="1">
      <c r="A35" s="216"/>
      <c r="B35" s="203" t="s">
        <v>302</v>
      </c>
      <c r="C35" s="207">
        <v>6153.2</v>
      </c>
      <c r="D35" s="207">
        <v>42.21790782600658</v>
      </c>
      <c r="E35" s="207">
        <v>36026.3976</v>
      </c>
      <c r="F35" s="208">
        <v>-43.45827634550469</v>
      </c>
      <c r="G35" s="184">
        <f t="shared" si="4"/>
        <v>4326.599999999999</v>
      </c>
      <c r="H35" s="196">
        <f t="shared" si="5"/>
        <v>63716.48275199999</v>
      </c>
    </row>
  </sheetData>
  <sheetProtection/>
  <mergeCells count="9">
    <mergeCell ref="A1:F1"/>
    <mergeCell ref="B3:D3"/>
    <mergeCell ref="E3:F3"/>
    <mergeCell ref="A4:B4"/>
    <mergeCell ref="A5:B5"/>
    <mergeCell ref="A6:A16"/>
    <mergeCell ref="A17:A25"/>
    <mergeCell ref="A26:A27"/>
    <mergeCell ref="A28:A34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HP</cp:lastModifiedBy>
  <cp:lastPrinted>2017-05-19T01:43:20Z</cp:lastPrinted>
  <dcterms:created xsi:type="dcterms:W3CDTF">1998-10-10T01:57:08Z</dcterms:created>
  <dcterms:modified xsi:type="dcterms:W3CDTF">2018-04-24T01:53:31Z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