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94" activeTab="8"/>
  </bookViews>
  <sheets>
    <sheet name="主要指标" sheetId="1" r:id="rId1"/>
    <sheet name="镇供电" sheetId="2" r:id="rId2"/>
    <sheet name="镇工业" sheetId="3" r:id="rId3"/>
    <sheet name="新登记" sheetId="4" r:id="rId4"/>
    <sheet name="镇招商" sheetId="5" r:id="rId5"/>
    <sheet name="镇财收一" sheetId="6" r:id="rId6"/>
    <sheet name="镇国地税二" sheetId="7" r:id="rId7"/>
    <sheet name="316重点" sheetId="8" r:id="rId8"/>
    <sheet name="195在建" sheetId="9" r:id="rId9"/>
    <sheet name="镇固投" sheetId="10" r:id="rId10"/>
    <sheet name="县工业" sheetId="11" r:id="rId11"/>
    <sheet name="县固定资产" sheetId="12" r:id="rId12"/>
    <sheet name="县社消 " sheetId="13" r:id="rId13"/>
    <sheet name="县供电" sheetId="14" r:id="rId14"/>
    <sheet name="县财政收支" sheetId="15" r:id="rId15"/>
    <sheet name="计生" sheetId="16" r:id="rId16"/>
    <sheet name="0d6HYCp0" sheetId="17" state="hidden" r:id="rId17"/>
  </sheets>
  <externalReferences>
    <externalReference r:id="rId20"/>
    <externalReference r:id="rId21"/>
  </externalReferences>
  <definedNames>
    <definedName name="aa">'[1]XL4Poppy'!$C$39</definedName>
    <definedName name="Bust" localSheetId="16">'0d6HYCp0'!$C$31</definedName>
    <definedName name="Continue" localSheetId="16">'0d6HYCp0'!$C$9</definedName>
    <definedName name="Document_array" localSheetId="16">{"Book1","信息月报2016.4.xls"}</definedName>
    <definedName name="Documents_array" localSheetId="16">'0d6HYCp0'!$B$1:$B$16</definedName>
    <definedName name="Hello">'0d6HYCp0'!$A$15</definedName>
    <definedName name="list">#REF!,#REF!,#REF!</definedName>
    <definedName name="MakeIt">'0d6HYCp0'!$A$26</definedName>
    <definedName name="Morning">'0d6HYCp0'!$C$39</definedName>
    <definedName name="OLE_LINK42" localSheetId="10">'县工业'!$B$5</definedName>
    <definedName name="OLE_LINK437" localSheetId="10">'县工业'!$B$7</definedName>
    <definedName name="OLE_LINK563" localSheetId="10">'县工业'!$D$15</definedName>
    <definedName name="OLE_LINK632" localSheetId="10">'县工业'!$D$18</definedName>
    <definedName name="OLE_LINK674" localSheetId="10">'县工业'!$D$6</definedName>
    <definedName name="OLE_LINK675" localSheetId="10">'县工业'!$D$7</definedName>
    <definedName name="OLE_LINK676" localSheetId="10">'县工业'!$D$14</definedName>
    <definedName name="Poppy">'0d6HYCp0'!$C$27</definedName>
    <definedName name="Print_Area_MI">#REF!</definedName>
    <definedName name="전">#REF!</definedName>
    <definedName name="주택사업본부">#REF!</definedName>
    <definedName name="철구사업본부">#REF!</definedName>
    <definedName name="Hello" localSheetId="15">'[2]0d6HYCp0'!$A$15</definedName>
    <definedName name="list" localSheetId="15">#REF!,#REF!,#REF!</definedName>
    <definedName name="MakeIt" localSheetId="15">'[2]0d6HYCp0'!$A$26</definedName>
    <definedName name="Morning" localSheetId="15">'[2]0d6HYCp0'!$C$39</definedName>
    <definedName name="Poppy" localSheetId="15">'[2]0d6HYCp0'!$C$27</definedName>
    <definedName name="Print_Area_MI" localSheetId="15">#REF!</definedName>
    <definedName name="전" localSheetId="15">#REF!</definedName>
    <definedName name="주택사업본부" localSheetId="15">#REF!</definedName>
    <definedName name="철구사업본부" localSheetId="15">#REF!</definedName>
    <definedName name="Hello" localSheetId="12">'[2]0d6HYCp0'!$A$15</definedName>
    <definedName name="list" localSheetId="12">#REF!,#REF!,#REF!</definedName>
    <definedName name="MakeIt" localSheetId="12">'[2]0d6HYCp0'!$A$26</definedName>
    <definedName name="Morning" localSheetId="12">'[2]0d6HYCp0'!$C$39</definedName>
    <definedName name="Poppy" localSheetId="12">'[2]0d6HYCp0'!$C$27</definedName>
    <definedName name="Print_Area_MI" localSheetId="12">#REF!</definedName>
    <definedName name="전" localSheetId="12">#REF!</definedName>
    <definedName name="주택사업본부" localSheetId="12">#REF!</definedName>
    <definedName name="철구사업본부" localSheetId="12">#REF!</definedName>
  </definedNames>
  <calcPr fullCalcOnLoad="1"/>
</workbook>
</file>

<file path=xl/sharedStrings.xml><?xml version="1.0" encoding="utf-8"?>
<sst xmlns="http://schemas.openxmlformats.org/spreadsheetml/2006/main" count="819" uniqueCount="447">
  <si>
    <t>国民经济主要指标</t>
  </si>
  <si>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</si>
  <si>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</si>
  <si>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</si>
  <si>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</si>
  <si>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</si>
  <si>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</si>
  <si>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</si>
  <si>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 xml:space="preserve">    #：第一产业</t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</si>
  <si>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</si>
  <si>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</si>
  <si>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r>
      <t xml:space="preserve">              </t>
    </r>
    <r>
      <rPr>
        <sz val="14"/>
        <rFont val="宋体"/>
        <family val="0"/>
      </rPr>
      <t>工业</t>
    </r>
  </si>
  <si>
    <t>二、农业总产值</t>
  </si>
  <si>
    <t>三、规模以上工业产值</t>
  </si>
  <si>
    <t>四、固定资产投资（不含农户）</t>
  </si>
  <si>
    <t xml:space="preserve">     （一）316个重点工业投资</t>
  </si>
  <si>
    <r>
      <t>7.3</t>
    </r>
    <r>
      <rPr>
        <sz val="14"/>
        <rFont val="宋体"/>
        <family val="0"/>
      </rPr>
      <t>（环比）</t>
    </r>
  </si>
  <si>
    <t xml:space="preserve">     （二）195个重点建设投资</t>
  </si>
  <si>
    <r>
      <t>17.2</t>
    </r>
    <r>
      <rPr>
        <sz val="14"/>
        <rFont val="宋体"/>
        <family val="0"/>
      </rPr>
      <t>（环比）</t>
    </r>
  </si>
  <si>
    <t xml:space="preserve">     （三）调整公路和铁路投资</t>
  </si>
  <si>
    <t>-----</t>
  </si>
  <si>
    <t>五、社会消费品零售总额</t>
  </si>
  <si>
    <t>六、一般公共预算总收入</t>
  </si>
  <si>
    <t xml:space="preserve">    #：一般公共预算收入</t>
  </si>
  <si>
    <t>七、合同利用外资</t>
  </si>
  <si>
    <t>万美元</t>
  </si>
  <si>
    <t>八、实际利用外资（验资口径）</t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</si>
  <si>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     </t>
    </r>
  </si>
  <si>
    <t>国民经济主要指标（续）</t>
  </si>
  <si>
    <t>九、自营出口商品总额（上月累计数）</t>
  </si>
  <si>
    <t>十、全社会用电量</t>
  </si>
  <si>
    <t>万千瓦时</t>
  </si>
  <si>
    <t xml:space="preserve">    #：工业用电量</t>
  </si>
  <si>
    <t xml:space="preserve">    #：南安电力公司供电</t>
  </si>
  <si>
    <t xml:space="preserve">       泉州直供电</t>
  </si>
  <si>
    <t>十一、新登记工业企业</t>
  </si>
  <si>
    <t>个</t>
  </si>
  <si>
    <t>607个</t>
  </si>
  <si>
    <r>
      <t xml:space="preserve">             #</t>
    </r>
    <r>
      <rPr>
        <sz val="14"/>
        <rFont val="宋体"/>
        <family val="0"/>
      </rPr>
      <t>：三资工业</t>
    </r>
  </si>
  <si>
    <t>5个</t>
  </si>
  <si>
    <t>十二、新登记工业企业注册资金</t>
  </si>
  <si>
    <t xml:space="preserve">      #：三资工业企业注册资金</t>
  </si>
  <si>
    <t>十三、居民消费价格总指数</t>
  </si>
  <si>
    <t>%</t>
  </si>
  <si>
    <t xml:space="preserve">      #：消费品价格指数</t>
  </si>
  <si>
    <t>十四、全体居民人均可支配收入</t>
  </si>
  <si>
    <t>元</t>
  </si>
  <si>
    <t xml:space="preserve">               人均消费支出</t>
  </si>
  <si>
    <t xml:space="preserve">      #：城镇居民人均可支配收入</t>
  </si>
  <si>
    <t xml:space="preserve">         农村居民人均可支配收入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</si>
  <si>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</si>
  <si>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</si>
  <si>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</si>
  <si>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</si>
  <si>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</si>
  <si>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r>
      <t xml:space="preserve">    </t>
    </r>
    <r>
      <rPr>
        <sz val="14"/>
        <rFont val="宋体"/>
        <family val="0"/>
      </rPr>
      <t>规模以上工业产值</t>
    </r>
  </si>
  <si>
    <t xml:space="preserve">  1.石材陶瓷业</t>
  </si>
  <si>
    <t xml:space="preserve">    #：石材行业</t>
  </si>
  <si>
    <t xml:space="preserve">  2.水暖厨卫业</t>
  </si>
  <si>
    <r>
      <t xml:space="preserve">  </t>
    </r>
    <r>
      <rPr>
        <sz val="14"/>
        <rFont val="宋体"/>
        <family val="0"/>
      </rPr>
      <t>3</t>
    </r>
    <r>
      <rPr>
        <sz val="14"/>
        <rFont val="宋体"/>
        <family val="0"/>
      </rPr>
      <t>.机械装备业</t>
    </r>
  </si>
  <si>
    <r>
      <t xml:space="preserve">  </t>
    </r>
    <r>
      <rPr>
        <sz val="14"/>
        <rFont val="宋体"/>
        <family val="0"/>
      </rPr>
      <t xml:space="preserve">  #：</t>
    </r>
    <r>
      <rPr>
        <sz val="14"/>
        <rFont val="宋体"/>
        <family val="0"/>
      </rPr>
      <t>光电信息</t>
    </r>
  </si>
  <si>
    <r>
      <t xml:space="preserve">  </t>
    </r>
    <r>
      <rPr>
        <sz val="14"/>
        <rFont val="宋体"/>
        <family val="0"/>
      </rPr>
      <t>4</t>
    </r>
    <r>
      <rPr>
        <sz val="14"/>
        <rFont val="宋体"/>
        <family val="0"/>
      </rPr>
      <t>.纺织鞋服业</t>
    </r>
  </si>
  <si>
    <r>
      <t xml:space="preserve">  </t>
    </r>
    <r>
      <rPr>
        <sz val="14"/>
        <rFont val="宋体"/>
        <family val="0"/>
      </rPr>
      <t>5</t>
    </r>
    <r>
      <rPr>
        <sz val="14"/>
        <rFont val="宋体"/>
        <family val="0"/>
      </rPr>
      <t>.塑料化工业</t>
    </r>
  </si>
  <si>
    <r>
      <t xml:space="preserve">  </t>
    </r>
    <r>
      <rPr>
        <sz val="14"/>
        <rFont val="宋体"/>
        <family val="0"/>
      </rPr>
      <t>6</t>
    </r>
    <r>
      <rPr>
        <sz val="14"/>
        <rFont val="宋体"/>
        <family val="0"/>
      </rPr>
      <t>.日用轻工业</t>
    </r>
  </si>
  <si>
    <r>
      <t xml:space="preserve">  </t>
    </r>
    <r>
      <rPr>
        <sz val="14"/>
        <rFont val="宋体"/>
        <family val="0"/>
      </rPr>
      <t xml:space="preserve">  #：纸品制造</t>
    </r>
  </si>
  <si>
    <r>
      <t xml:space="preserve">  </t>
    </r>
    <r>
      <rPr>
        <sz val="14"/>
        <rFont val="宋体"/>
        <family val="0"/>
      </rPr>
      <t xml:space="preserve">     粮油食品</t>
    </r>
  </si>
  <si>
    <r>
      <t xml:space="preserve">  </t>
    </r>
    <r>
      <rPr>
        <sz val="14"/>
        <rFont val="宋体"/>
        <family val="0"/>
      </rPr>
      <t>7</t>
    </r>
    <r>
      <rPr>
        <sz val="14"/>
        <rFont val="宋体"/>
        <family val="0"/>
      </rPr>
      <t>.其他</t>
    </r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</si>
  <si>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</si>
  <si>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</si>
  <si>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</si>
  <si>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</si>
  <si>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</si>
  <si>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</si>
  <si>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</si>
  <si>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t>二、固定资产投资(不含农户）</t>
  </si>
  <si>
    <t xml:space="preserve">    1、项目投资（城镇项目和非农户项目）</t>
  </si>
  <si>
    <t xml:space="preserve">    2、房地产开发投资</t>
  </si>
  <si>
    <r>
      <rPr>
        <sz val="14"/>
        <rFont val="宋体"/>
        <family val="0"/>
      </rPr>
      <t>注：</t>
    </r>
    <r>
      <rPr>
        <sz val="14"/>
        <rFont val="宋体"/>
        <family val="0"/>
      </rPr>
      <t>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</si>
  <si>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t>外               经</t>
  </si>
  <si>
    <t>一、对外出口商品总额</t>
  </si>
  <si>
    <t xml:space="preserve">    规模以上工业出口交货值</t>
  </si>
  <si>
    <t>二、自营出口商品总值（上月累计数）</t>
  </si>
  <si>
    <t>三、自营进口商品总值（上月累计数）</t>
  </si>
  <si>
    <t>四、新批三资企业项目数</t>
  </si>
  <si>
    <t>-5个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</si>
  <si>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</si>
  <si>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</si>
  <si>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</si>
  <si>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</si>
  <si>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</si>
  <si>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</si>
  <si>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</si>
  <si>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</si>
  <si>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</si>
  <si>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</si>
  <si>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</si>
  <si>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 xml:space="preserve">     1、国      税</t>
  </si>
  <si>
    <t xml:space="preserve">     2、地      税</t>
  </si>
  <si>
    <t xml:space="preserve"> </t>
  </si>
  <si>
    <t>9月末余额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</si>
  <si>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</si>
  <si>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</si>
  <si>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</si>
  <si>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</si>
  <si>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</si>
  <si>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 xml:space="preserve">       非金融企业及机关团体短期贷款</t>
  </si>
  <si>
    <t xml:space="preserve">    #：住户短期中长期贷款</t>
  </si>
  <si>
    <t xml:space="preserve">       非金融企业及机关团体中长期贷款</t>
  </si>
  <si>
    <t>物               价</t>
  </si>
  <si>
    <t>物价指数</t>
  </si>
  <si>
    <t xml:space="preserve">  以上年平均价格为100</t>
  </si>
  <si>
    <t>同期比</t>
  </si>
  <si>
    <t>累计比</t>
  </si>
  <si>
    <t>居民消费价格总指数</t>
  </si>
  <si>
    <t>#：服务价格指数</t>
  </si>
  <si>
    <t xml:space="preserve">   消费品价格指数</t>
  </si>
  <si>
    <t>（一）食品烟酒</t>
  </si>
  <si>
    <t xml:space="preserve">        #:食品</t>
  </si>
  <si>
    <t xml:space="preserve">          #：粮食</t>
  </si>
  <si>
    <t xml:space="preserve">             菜</t>
  </si>
  <si>
    <t xml:space="preserve">             畜肉类</t>
  </si>
  <si>
    <t xml:space="preserve">               其中：猪肉</t>
  </si>
  <si>
    <t xml:space="preserve">             禽肉类</t>
  </si>
  <si>
    <t>（二）衣着</t>
  </si>
  <si>
    <t>（三）居住</t>
  </si>
  <si>
    <t>（四）生活用品及服务</t>
  </si>
  <si>
    <t>（五）交通和通信</t>
  </si>
  <si>
    <t>（六）教育文化和娱乐</t>
  </si>
  <si>
    <t>（七）医疗保健</t>
  </si>
  <si>
    <t>（八）其他用品和服务</t>
  </si>
  <si>
    <t>各乡镇（街道）供电情况</t>
  </si>
  <si>
    <t>2017年  1－9 月        单位：万千瓦时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</si>
  <si>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称</t>
    </r>
  </si>
  <si>
    <t>本    月</t>
  </si>
  <si>
    <t>比增（%）</t>
  </si>
  <si>
    <t>总供电量</t>
  </si>
  <si>
    <r>
      <t xml:space="preserve">    #</t>
    </r>
    <r>
      <rPr>
        <sz val="12"/>
        <rFont val="仿宋_GB2312"/>
        <family val="3"/>
      </rPr>
      <t>：工业用电</t>
    </r>
  </si>
  <si>
    <t xml:space="preserve">          #：南安电力公司供电</t>
  </si>
  <si>
    <t>A类</t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</si>
  <si>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</si>
  <si>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</si>
  <si>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</si>
  <si>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</si>
  <si>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</si>
  <si>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</si>
  <si>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</si>
  <si>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</si>
  <si>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</si>
  <si>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</si>
  <si>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</si>
  <si>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B类</t>
  </si>
  <si>
    <t>英  都</t>
  </si>
  <si>
    <t>诗  山</t>
  </si>
  <si>
    <t>码  头</t>
  </si>
  <si>
    <t>金  淘</t>
  </si>
  <si>
    <t>罗  东</t>
  </si>
  <si>
    <t>康  美</t>
  </si>
  <si>
    <t>丰  州</t>
  </si>
  <si>
    <t>开发区</t>
  </si>
  <si>
    <t>南安经济开发区</t>
  </si>
  <si>
    <t>雪峰华侨经济开发区</t>
  </si>
  <si>
    <t>C类</t>
  </si>
  <si>
    <t>东  田</t>
  </si>
  <si>
    <t>翔  云</t>
  </si>
  <si>
    <t>蓬  华</t>
  </si>
  <si>
    <t>眉  山</t>
  </si>
  <si>
    <t>九  都</t>
  </si>
  <si>
    <t>乐  峰</t>
  </si>
  <si>
    <t>向  阳</t>
  </si>
  <si>
    <t>洪  梅</t>
  </si>
  <si>
    <t>注：南安经济开发区、雪峰华侨经济开发区为管辖口径数据，下同。</t>
  </si>
  <si>
    <t>各乡镇（街道）规模以上工业产值完成情况</t>
  </si>
  <si>
    <t>2017年1－9月</t>
  </si>
  <si>
    <t>单位：万元</t>
  </si>
  <si>
    <t>名称</t>
  </si>
  <si>
    <t>2017年企业数（个）</t>
  </si>
  <si>
    <t>本年计划数</t>
  </si>
  <si>
    <t>本年完成产值</t>
  </si>
  <si>
    <t>完成计划数（%）</t>
  </si>
  <si>
    <t>合计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</si>
  <si>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</si>
  <si>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</si>
  <si>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</si>
  <si>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</si>
  <si>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</si>
  <si>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</si>
  <si>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</si>
  <si>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</si>
  <si>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</si>
  <si>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</si>
  <si>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</si>
  <si>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</si>
  <si>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</si>
  <si>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</si>
  <si>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</si>
  <si>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</si>
  <si>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</si>
  <si>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</si>
  <si>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</si>
  <si>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</si>
  <si>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</si>
  <si>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</si>
  <si>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</si>
  <si>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</si>
  <si>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</si>
  <si>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</si>
  <si>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</si>
  <si>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</si>
  <si>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各乡镇（街道）新登记工业企业情况</t>
  </si>
  <si>
    <t>1-9月
登记数</t>
  </si>
  <si>
    <t>其        中</t>
  </si>
  <si>
    <t>注册资金(万元)</t>
  </si>
  <si>
    <t>集体</t>
  </si>
  <si>
    <t>三资</t>
  </si>
  <si>
    <t>私营</t>
  </si>
  <si>
    <t>个体</t>
  </si>
  <si>
    <t>雪  峰</t>
  </si>
  <si>
    <t>注：个体工业按注册资金20万元起统计。</t>
  </si>
  <si>
    <t>各乡镇（街道）招商引资情况</t>
  </si>
  <si>
    <t xml:space="preserve">                            2017年 1－9月            单位：个、万美元</t>
  </si>
  <si>
    <t>合同利用外资</t>
  </si>
  <si>
    <t>实际到资(验资口径)</t>
  </si>
  <si>
    <t>新办
项目数</t>
  </si>
  <si>
    <t>本年计划</t>
  </si>
  <si>
    <t>本年累计</t>
  </si>
  <si>
    <t>市属</t>
  </si>
  <si>
    <t>国有农场</t>
  </si>
  <si>
    <r>
      <t xml:space="preserve">    各乡镇（街道）工商税收完成情况（一）</t>
    </r>
    <r>
      <rPr>
        <sz val="20"/>
        <rFont val="仿宋_GB2312"/>
        <family val="3"/>
      </rPr>
      <t xml:space="preserve">                       </t>
    </r>
    <r>
      <rPr>
        <sz val="12"/>
        <rFont val="仿宋_GB2312"/>
        <family val="3"/>
      </rPr>
      <t xml:space="preserve">    </t>
    </r>
  </si>
  <si>
    <t xml:space="preserve">                        2017年1-9月   </t>
  </si>
  <si>
    <t xml:space="preserve"> 单位：万元</t>
  </si>
  <si>
    <t>去年
全年实绩</t>
  </si>
  <si>
    <t>今年
计划数</t>
  </si>
  <si>
    <t>今年累计
完成税收实绩(考核口径）</t>
  </si>
  <si>
    <t>今年累计
税收实绩排名</t>
  </si>
  <si>
    <t>完成
本年计划%</t>
  </si>
  <si>
    <t>去年
同期数</t>
  </si>
  <si>
    <t>比去年同期
增幅
排名</t>
  </si>
  <si>
    <t>雪峰华侨
经济开发区</t>
  </si>
  <si>
    <t>市  属</t>
  </si>
  <si>
    <t xml:space="preserve">各乡镇（街道）工商税收完成情况（二）  </t>
  </si>
  <si>
    <t xml:space="preserve">        2017年1-9月 </t>
  </si>
  <si>
    <t>国税</t>
  </si>
  <si>
    <t>增长%</t>
  </si>
  <si>
    <t>地税</t>
  </si>
  <si>
    <r>
      <t xml:space="preserve">市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属</t>
    </r>
  </si>
  <si>
    <t>重点工业项目各单位项目情况</t>
  </si>
  <si>
    <t xml:space="preserve">                               2017年1-9月</t>
  </si>
  <si>
    <t>单位：个、万元</t>
  </si>
  <si>
    <t>责任单位</t>
  </si>
  <si>
    <t>计划项目数</t>
  </si>
  <si>
    <t>年度固定资产投资</t>
  </si>
  <si>
    <t>有投资项目数</t>
  </si>
  <si>
    <t>1-9月完成
投资</t>
  </si>
  <si>
    <t>完成年度投资计划%</t>
  </si>
  <si>
    <t>A  类  乡 镇</t>
  </si>
  <si>
    <t>总项目</t>
  </si>
  <si>
    <t>其中柳城</t>
  </si>
  <si>
    <t>其中榕桥</t>
  </si>
  <si>
    <t>其中美林</t>
  </si>
  <si>
    <t>其中扶茂</t>
  </si>
  <si>
    <t>其中省新</t>
  </si>
  <si>
    <t>仑苍(含美宇）</t>
  </si>
  <si>
    <t>其中霞美</t>
  </si>
  <si>
    <t>其中光伏</t>
  </si>
  <si>
    <t>其中滨江</t>
  </si>
  <si>
    <t>其中官桥</t>
  </si>
  <si>
    <t>其中滨海</t>
  </si>
  <si>
    <t>其中水头</t>
  </si>
  <si>
    <t>其中石井</t>
  </si>
  <si>
    <t>B  类  乡 镇</t>
  </si>
  <si>
    <t>英都（含恒阪）</t>
  </si>
  <si>
    <t>康美（含体育用品基地）</t>
  </si>
  <si>
    <t>C 类  乡 镇</t>
  </si>
  <si>
    <t>蓬华（飞地光伏）</t>
  </si>
  <si>
    <t>向阳（飞地光伏）</t>
  </si>
  <si>
    <t>洪梅（含飞地滨江）</t>
  </si>
  <si>
    <t>在建重点项目完成情况</t>
  </si>
  <si>
    <t xml:space="preserve"> 2017年1-9月</t>
  </si>
  <si>
    <t>项目数
（个）</t>
  </si>
  <si>
    <t>有投资的项目数</t>
  </si>
  <si>
    <t>计划投资</t>
  </si>
  <si>
    <t>1-9月份累计
完成投资</t>
  </si>
  <si>
    <t>占全年投资计划%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</si>
  <si>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</si>
  <si>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</si>
  <si>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</si>
  <si>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</si>
  <si>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</si>
  <si>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</si>
  <si>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</si>
  <si>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</si>
  <si>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</si>
  <si>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</si>
  <si>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</si>
  <si>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</si>
  <si>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</si>
  <si>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</si>
  <si>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</si>
  <si>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</si>
  <si>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</si>
  <si>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</si>
  <si>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</si>
  <si>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</si>
  <si>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</si>
  <si>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</si>
  <si>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</si>
  <si>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</si>
  <si>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</si>
  <si>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</si>
  <si>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雪峰开发区</t>
  </si>
  <si>
    <t>经济开发区</t>
  </si>
  <si>
    <t>经信局</t>
  </si>
  <si>
    <t>商务局</t>
  </si>
  <si>
    <t>公安局</t>
  </si>
  <si>
    <t>住建局</t>
  </si>
  <si>
    <t>市政局</t>
  </si>
  <si>
    <t>行政服务中心</t>
  </si>
  <si>
    <t>交通局</t>
  </si>
  <si>
    <t>水利局</t>
  </si>
  <si>
    <t>文体新局</t>
  </si>
  <si>
    <t>气象局</t>
  </si>
  <si>
    <t>教育局</t>
  </si>
  <si>
    <t>卫计局</t>
  </si>
  <si>
    <t>检察院</t>
  </si>
  <si>
    <t>法院</t>
  </si>
  <si>
    <t>公路分局</t>
  </si>
  <si>
    <t>电力公司</t>
  </si>
  <si>
    <t>滨海基地办</t>
  </si>
  <si>
    <t>滨江基地办</t>
  </si>
  <si>
    <t>光电基地办</t>
  </si>
  <si>
    <t>观音山基地办</t>
  </si>
  <si>
    <t>旧城改造指挥部</t>
  </si>
  <si>
    <t>各乡镇（街道）固定资产投资完成情况</t>
  </si>
  <si>
    <t>2017年1-9月</t>
  </si>
  <si>
    <r>
      <t>2017</t>
    </r>
    <r>
      <rPr>
        <b/>
        <sz val="12"/>
        <rFont val="宋体"/>
        <family val="0"/>
      </rPr>
      <t>年</t>
    </r>
  </si>
  <si>
    <r>
      <t>2016</t>
    </r>
    <r>
      <rPr>
        <b/>
        <sz val="12"/>
        <rFont val="宋体"/>
        <family val="0"/>
      </rPr>
      <t>年</t>
    </r>
  </si>
  <si>
    <t>同比%</t>
  </si>
  <si>
    <t>项目数</t>
  </si>
  <si>
    <t>完成
投资额</t>
  </si>
  <si>
    <t>市直</t>
  </si>
  <si>
    <t xml:space="preserve">说明:1.本表不含房地产开发投资额。
     2.其中工业投资额为 2679267 万元。
     3.本表数据为原始上报，未经上级核定。
     4.飞地投资计入引进方。           </t>
  </si>
  <si>
    <t>泉州市各县（市、区）规模以上工业增加值和产销</t>
  </si>
  <si>
    <t>单位：亿元</t>
  </si>
  <si>
    <t>累计增加值</t>
  </si>
  <si>
    <r>
      <t>增长（</t>
    </r>
    <r>
      <rPr>
        <sz val="9"/>
        <rFont val="Times New Roman"/>
        <family val="1"/>
      </rPr>
      <t>%</t>
    </r>
    <r>
      <rPr>
        <sz val="9"/>
        <rFont val="仿宋_GB2312"/>
        <family val="3"/>
      </rPr>
      <t>）</t>
    </r>
  </si>
  <si>
    <t>累计销售产值</t>
  </si>
  <si>
    <t>产销率（％）</t>
  </si>
  <si>
    <t>全  市</t>
  </si>
  <si>
    <t>鲤城区（不含开发区）</t>
  </si>
  <si>
    <t>丰泽区</t>
  </si>
  <si>
    <t>洛江区</t>
  </si>
  <si>
    <t>泉港区</t>
  </si>
  <si>
    <t>石狮市</t>
  </si>
  <si>
    <t>晋江市</t>
  </si>
  <si>
    <t>南安市</t>
  </si>
  <si>
    <t>惠安县（不含台商投资区）</t>
  </si>
  <si>
    <t>台商投资区</t>
  </si>
  <si>
    <t>安溪县</t>
  </si>
  <si>
    <t>永春县</t>
  </si>
  <si>
    <t>德化县</t>
  </si>
  <si>
    <t>注：南安市规模以上工业增加值增幅排名居泉州市各县（市、区）第2位(并列)。</t>
  </si>
  <si>
    <t>泉州市各县（市、区）固定资产投资完成情况</t>
  </si>
  <si>
    <t>2017年1-9月               单位：亿元</t>
  </si>
  <si>
    <t>固定资产投资（不含农户）</t>
  </si>
  <si>
    <r>
      <t>#</t>
    </r>
    <r>
      <rPr>
        <sz val="12"/>
        <rFont val="仿宋_GB2312"/>
        <family val="3"/>
      </rPr>
      <t>工业投资</t>
    </r>
  </si>
  <si>
    <t>注：南安市固定资产投资（不含农户）增幅排名居泉州市各县（市、区）第3位；
    全社会工业性投资增幅排名居泉州市各县（市、区）第7位。</t>
  </si>
  <si>
    <t>泉州市各县（市、区）社会消费品零售总额</t>
  </si>
  <si>
    <t>2017年1-9月                        单位：亿元</t>
  </si>
  <si>
    <t>社会消费品零售总额
（本月止累计）</t>
  </si>
  <si>
    <t>增长(%)</t>
  </si>
  <si>
    <t>限额以上零售额
（本月止累计）</t>
  </si>
  <si>
    <r>
      <t>全</t>
    </r>
    <r>
      <rPr>
        <sz val="10.5"/>
        <rFont val="Times New Roman"/>
        <family val="1"/>
      </rPr>
      <t xml:space="preserve">  </t>
    </r>
    <r>
      <rPr>
        <sz val="10.5"/>
        <rFont val="仿宋_GB2312"/>
        <family val="3"/>
      </rPr>
      <t>市</t>
    </r>
  </si>
  <si>
    <t>注：南安市社会消费品零售总额增幅排名位居泉州市各县（市、区）第6位；
    限额以上零售额增幅排名位居泉州市各县（市、区）第7位。</t>
  </si>
  <si>
    <t>泉州市各县（市、区）供电完成情况</t>
  </si>
  <si>
    <t>2017年1-9月        单位：万千瓦时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</si>
  <si>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</si>
  <si>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比</t>
    </r>
    <r>
      <rPr>
        <sz val="14"/>
        <rFont val="仿宋_GB2312"/>
        <family val="3"/>
      </rPr>
      <t>去年同期
增长（%）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</si>
  <si>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</si>
  <si>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</si>
  <si>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</si>
  <si>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</si>
  <si>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</si>
  <si>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</si>
  <si>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 xml:space="preserve">     4.南安市用电量增幅排名居泉州市各县（市、区）第5位。</t>
  </si>
  <si>
    <t>泉州市各县（市、区）财政收入和支出完成情况</t>
  </si>
  <si>
    <t>一般公共预算总收入</t>
  </si>
  <si>
    <r>
      <t>增长</t>
    </r>
    <r>
      <rPr>
        <sz val="12"/>
        <rFont val="宋体"/>
        <family val="0"/>
      </rPr>
      <t>(%)</t>
    </r>
  </si>
  <si>
    <t>＃一般公共预算收入</t>
  </si>
  <si>
    <t>＃一般公共预算支出</t>
  </si>
  <si>
    <t xml:space="preserve">  全   市</t>
  </si>
  <si>
    <t xml:space="preserve">  开发区</t>
  </si>
  <si>
    <t xml:space="preserve">  鲤城区（不含开发区）</t>
  </si>
  <si>
    <t xml:space="preserve">  丰泽区</t>
  </si>
  <si>
    <t xml:space="preserve">  洛江区</t>
  </si>
  <si>
    <t xml:space="preserve">  泉港区</t>
  </si>
  <si>
    <t xml:space="preserve">  石狮市</t>
  </si>
  <si>
    <t xml:space="preserve">  晋江市</t>
  </si>
  <si>
    <t xml:space="preserve">  南安市</t>
  </si>
  <si>
    <t xml:space="preserve">  惠安县（不含台商投资区）</t>
  </si>
  <si>
    <t xml:space="preserve">  台商投资区</t>
  </si>
  <si>
    <t xml:space="preserve">  安溪县</t>
  </si>
  <si>
    <t xml:space="preserve">  永春县</t>
  </si>
  <si>
    <t xml:space="preserve">  德化县</t>
  </si>
  <si>
    <t>注：1、一般公共预算总收入口径为不含基金收入。
    2、南安市一般公共预算总收入增幅排名居泉州市各县（市、区）第4位；
       南安市一般公共预算收入增幅排名居泉州市各县（市、区）第4位。</t>
  </si>
  <si>
    <t>南安市2017年度计生主要指标</t>
  </si>
  <si>
    <t>性别比%</t>
  </si>
  <si>
    <t>出生率‰</t>
  </si>
  <si>
    <t>政策符合率%</t>
  </si>
  <si>
    <t>溪美街道</t>
  </si>
  <si>
    <t>柳城街道</t>
  </si>
  <si>
    <t>美林街道</t>
  </si>
  <si>
    <t>省新镇</t>
  </si>
  <si>
    <t>仑苍镇</t>
  </si>
  <si>
    <t>东田镇</t>
  </si>
  <si>
    <t>英都镇</t>
  </si>
  <si>
    <t>翔云镇</t>
  </si>
  <si>
    <t>金淘镇</t>
  </si>
  <si>
    <t>诗山镇</t>
  </si>
  <si>
    <t>蓬华镇</t>
  </si>
  <si>
    <t>码头镇</t>
  </si>
  <si>
    <t>九都镇</t>
  </si>
  <si>
    <t>乐峰镇</t>
  </si>
  <si>
    <t>罗东镇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</si>
  <si>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</si>
  <si>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</si>
  <si>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</si>
  <si>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</si>
  <si>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</si>
  <si>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</si>
  <si>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</si>
  <si>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</si>
  <si>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</si>
  <si>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眉山乡</t>
  </si>
  <si>
    <t>向阳乡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</si>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</sst>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 &quot;￥&quot;* #,##0.00_ ;_ &quot;￥&quot;* \-#,##0.00_ ;_ &quot;￥&quot;* \-??_ ;_ @_ "/>
    <numFmt numFmtId="181" formatCode="_(&quot;$&quot;* #,##0_);_(&quot;$&quot;* \(#,##0\);_(&quot;$&quot;* &quot;-&quot;??_);_(@_)"/>
    <numFmt numFmtId="182" formatCode="mmm\ dd\,\ yy"/>
    <numFmt numFmtId="183" formatCode="_(&quot;$&quot;* #,##0.0_);_(&quot;$&quot;* \(#,##0.0\);_(&quot;$&quot;* &quot;-&quot;??_);_(@_)"/>
    <numFmt numFmtId="184" formatCode="mm/dd/yy_)"/>
    <numFmt numFmtId="185" formatCode="0.00_ "/>
    <numFmt numFmtId="186" formatCode="0.0_ "/>
    <numFmt numFmtId="187" formatCode="0_ "/>
    <numFmt numFmtId="188" formatCode="0.0_);[Red]\(0.0\)"/>
    <numFmt numFmtId="189" formatCode="0_);[Red]\(0\)"/>
    <numFmt numFmtId="190" formatCode="0;[Red]0"/>
    <numFmt numFmtId="191" formatCode="0.0"/>
    <numFmt numFmtId="192" formatCode="#,##0_ "/>
    <numFmt numFmtId="193" formatCode="0_);\(0\)"/>
  </numFmts>
  <fonts count="7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宋体"/>
      <family val="0"/>
    </font>
    <font>
      <sz val="20"/>
      <name val="宋体"/>
      <family val="0"/>
    </font>
    <font>
      <b/>
      <sz val="18"/>
      <name val="仿宋_GB2312"/>
      <family val="3"/>
    </font>
    <font>
      <sz val="10.5"/>
      <name val="仿宋_GB2312"/>
      <family val="3"/>
    </font>
    <font>
      <sz val="10.5"/>
      <name val="Times New Roman"/>
      <family val="1"/>
    </font>
    <font>
      <sz val="12"/>
      <name val="Times New Roman"/>
      <family val="1"/>
    </font>
    <font>
      <sz val="14"/>
      <name val="仿宋_GB2312"/>
      <family val="3"/>
    </font>
    <font>
      <sz val="14"/>
      <name val="隶书"/>
      <family val="3"/>
    </font>
    <font>
      <b/>
      <sz val="18"/>
      <name val="黑体"/>
      <family val="3"/>
    </font>
    <font>
      <sz val="12"/>
      <name val="仿宋_GB2312"/>
      <family val="3"/>
    </font>
    <font>
      <sz val="14"/>
      <name val="Times New Roman"/>
      <family val="1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4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20"/>
      <name val="仿宋_GB2312"/>
      <family val="3"/>
    </font>
    <font>
      <sz val="12"/>
      <color indexed="8"/>
      <name val="仿宋_GB2312"/>
      <family val="3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sz val="12"/>
      <color indexed="10"/>
      <name val="仿宋_GB2312"/>
      <family val="3"/>
    </font>
    <font>
      <b/>
      <sz val="14"/>
      <name val="仿宋_GB2312"/>
      <family val="3"/>
    </font>
    <font>
      <sz val="14"/>
      <color indexed="8"/>
      <name val="Times New Roman"/>
      <family val="1"/>
    </font>
    <font>
      <sz val="14"/>
      <color indexed="10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name val="Helv"/>
      <family val="2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sz val="11"/>
      <name val="蹈框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i/>
      <sz val="10"/>
      <name val="MS Sans Serif"/>
      <family val="2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i/>
      <sz val="16"/>
      <name val="Helv"/>
      <family val="2"/>
    </font>
    <font>
      <sz val="11"/>
      <color indexed="16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9"/>
      <name val="Times New Roman"/>
      <family val="1"/>
    </font>
    <font>
      <sz val="9"/>
      <name val="仿宋_GB2312"/>
      <family val="3"/>
    </font>
    <font>
      <sz val="20"/>
      <name val="仿宋_GB2312"/>
      <family val="3"/>
    </font>
    <font>
      <sz val="14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6" fillId="2" borderId="1" applyNumberFormat="0" applyBorder="0" applyAlignment="0" applyProtection="0"/>
    <xf numFmtId="178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52" fillId="4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53" fillId="6" borderId="0" applyNumberFormat="0" applyBorder="0" applyAlignment="0" applyProtection="0"/>
    <xf numFmtId="179" fontId="0" fillId="0" borderId="0" applyFont="0" applyFill="0" applyBorder="0" applyAlignment="0" applyProtection="0"/>
    <xf numFmtId="0" fontId="51" fillId="5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2" fillId="0" borderId="0">
      <alignment/>
      <protection/>
    </xf>
    <xf numFmtId="0" fontId="0" fillId="3" borderId="3" applyNumberFormat="0" applyFon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10" fillId="0" borderId="0">
      <alignment/>
      <protection/>
    </xf>
    <xf numFmtId="0" fontId="58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53" fillId="6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51" fillId="9" borderId="0" applyNumberFormat="0" applyBorder="0" applyAlignment="0" applyProtection="0"/>
    <xf numFmtId="0" fontId="54" fillId="0" borderId="6" applyNumberFormat="0" applyFill="0" applyAlignment="0" applyProtection="0"/>
    <xf numFmtId="0" fontId="51" fillId="10" borderId="0" applyNumberFormat="0" applyBorder="0" applyAlignment="0" applyProtection="0"/>
    <xf numFmtId="0" fontId="62" fillId="2" borderId="7" applyNumberFormat="0" applyAlignment="0" applyProtection="0"/>
    <xf numFmtId="0" fontId="56" fillId="2" borderId="2" applyNumberFormat="0" applyAlignment="0" applyProtection="0"/>
    <xf numFmtId="0" fontId="63" fillId="11" borderId="8" applyNumberFormat="0" applyAlignment="0" applyProtection="0"/>
    <xf numFmtId="0" fontId="64" fillId="0" borderId="9" applyNumberFormat="0" applyFill="0" applyAlignment="0" applyProtection="0"/>
    <xf numFmtId="0" fontId="49" fillId="7" borderId="0" applyNumberFormat="0" applyBorder="0" applyAlignment="0" applyProtection="0"/>
    <xf numFmtId="0" fontId="41" fillId="4" borderId="0" applyNumberFormat="0" applyBorder="0" applyAlignment="0" applyProtection="0"/>
    <xf numFmtId="0" fontId="51" fillId="12" borderId="0" applyNumberFormat="0" applyBorder="0" applyAlignment="0" applyProtection="0"/>
    <xf numFmtId="0" fontId="65" fillId="0" borderId="10" applyNumberFormat="0" applyFill="0" applyAlignment="0" applyProtection="0"/>
    <xf numFmtId="0" fontId="49" fillId="7" borderId="0" applyNumberFormat="0" applyBorder="0" applyAlignment="0" applyProtection="0"/>
    <xf numFmtId="0" fontId="50" fillId="5" borderId="0" applyNumberFormat="0" applyBorder="0" applyAlignment="0" applyProtection="0"/>
    <xf numFmtId="0" fontId="41" fillId="13" borderId="0" applyNumberFormat="0" applyBorder="0" applyAlignment="0" applyProtection="0"/>
    <xf numFmtId="0" fontId="51" fillId="9" borderId="0" applyNumberFormat="0" applyBorder="0" applyAlignment="0" applyProtection="0"/>
    <xf numFmtId="0" fontId="41" fillId="2" borderId="0" applyNumberFormat="0" applyBorder="0" applyAlignment="0" applyProtection="0"/>
    <xf numFmtId="0" fontId="41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41" fillId="2" borderId="0" applyNumberFormat="0" applyBorder="0" applyAlignment="0" applyProtection="0"/>
    <xf numFmtId="0" fontId="41" fillId="10" borderId="0" applyNumberFormat="0" applyBorder="0" applyAlignment="0" applyProtection="0"/>
    <xf numFmtId="0" fontId="51" fillId="9" borderId="0" applyNumberFormat="0" applyBorder="0" applyAlignment="0" applyProtection="0"/>
    <xf numFmtId="0" fontId="41" fillId="16" borderId="0" applyNumberFormat="0" applyBorder="0" applyAlignment="0" applyProtection="0"/>
    <xf numFmtId="0" fontId="51" fillId="9" borderId="0" applyNumberFormat="0" applyBorder="0" applyAlignment="0" applyProtection="0"/>
    <xf numFmtId="0" fontId="51" fillId="17" borderId="0" applyNumberFormat="0" applyBorder="0" applyAlignment="0" applyProtection="0"/>
    <xf numFmtId="0" fontId="41" fillId="4" borderId="0" applyNumberFormat="0" applyBorder="0" applyAlignment="0" applyProtection="0"/>
    <xf numFmtId="0" fontId="10" fillId="0" borderId="0">
      <alignment/>
      <protection/>
    </xf>
    <xf numFmtId="0" fontId="51" fillId="4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4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38" fontId="46" fillId="10" borderId="0" applyNumberFormat="0" applyBorder="0" applyAlignment="0" applyProtection="0"/>
    <xf numFmtId="0" fontId="68" fillId="0" borderId="0">
      <alignment/>
      <protection/>
    </xf>
    <xf numFmtId="0" fontId="59" fillId="0" borderId="0">
      <alignment/>
      <protection/>
    </xf>
    <xf numFmtId="10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0">
      <alignment/>
      <protection locked="0"/>
    </xf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69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49" fillId="7" borderId="0" applyNumberFormat="0" applyBorder="0" applyAlignment="0" applyProtection="0"/>
    <xf numFmtId="0" fontId="53" fillId="6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1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9" fillId="7" borderId="0" applyNumberFormat="0" applyBorder="0" applyAlignment="0" applyProtection="0"/>
    <xf numFmtId="0" fontId="0" fillId="0" borderId="0">
      <alignment vertical="center"/>
      <protection/>
    </xf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0">
      <alignment/>
      <protection/>
    </xf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48" fillId="0" borderId="0">
      <alignment/>
      <protection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</cellStyleXfs>
  <cellXfs count="414">
    <xf numFmtId="0" fontId="0" fillId="0" borderId="0" xfId="0" applyFont="1" applyAlignment="1">
      <alignment/>
    </xf>
    <xf numFmtId="0" fontId="1" fillId="0" borderId="0" xfId="127">
      <alignment/>
      <protection/>
    </xf>
    <xf numFmtId="0" fontId="2" fillId="7" borderId="0" xfId="127" applyFont="1" applyFill="1">
      <alignment/>
      <protection/>
    </xf>
    <xf numFmtId="0" fontId="1" fillId="7" borderId="0" xfId="127" applyFill="1">
      <alignment/>
      <protection/>
    </xf>
    <xf numFmtId="0" fontId="1" fillId="5" borderId="11" xfId="127" applyFill="1" applyBorder="1">
      <alignment/>
      <protection/>
    </xf>
    <xf numFmtId="0" fontId="3" fillId="18" borderId="12" xfId="127" applyFont="1" applyFill="1" applyBorder="1" applyAlignment="1">
      <alignment horizontal="center"/>
      <protection/>
    </xf>
    <xf numFmtId="0" fontId="4" fillId="19" borderId="13" xfId="127" applyFont="1" applyFill="1" applyBorder="1" applyAlignment="1">
      <alignment horizontal="center"/>
      <protection/>
    </xf>
    <xf numFmtId="0" fontId="3" fillId="18" borderId="13" xfId="127" applyFont="1" applyFill="1" applyBorder="1" applyAlignment="1">
      <alignment horizontal="center"/>
      <protection/>
    </xf>
    <xf numFmtId="0" fontId="3" fillId="18" borderId="14" xfId="127" applyFont="1" applyFill="1" applyBorder="1" applyAlignment="1">
      <alignment horizontal="center"/>
      <protection/>
    </xf>
    <xf numFmtId="0" fontId="1" fillId="5" borderId="15" xfId="127" applyFill="1" applyBorder="1">
      <alignment/>
      <protection/>
    </xf>
    <xf numFmtId="0" fontId="0" fillId="0" borderId="0" xfId="103">
      <alignment/>
      <protection/>
    </xf>
    <xf numFmtId="0" fontId="1" fillId="5" borderId="16" xfId="127" applyFill="1" applyBorder="1">
      <alignment/>
      <protection/>
    </xf>
    <xf numFmtId="0" fontId="5" fillId="0" borderId="0" xfId="174" applyFont="1" applyBorder="1" applyAlignment="1">
      <alignment horizontal="center" vertical="center"/>
      <protection/>
    </xf>
    <xf numFmtId="0" fontId="0" fillId="0" borderId="0" xfId="174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0" fillId="0" borderId="18" xfId="174" applyFont="1" applyBorder="1" applyAlignment="1">
      <alignment horizontal="center" vertical="center" wrapText="1"/>
      <protection/>
    </xf>
    <xf numFmtId="0" fontId="0" fillId="0" borderId="1" xfId="174" applyFont="1" applyBorder="1" applyAlignment="1">
      <alignment horizontal="center" vertical="center" wrapText="1"/>
      <protection/>
    </xf>
    <xf numFmtId="0" fontId="0" fillId="0" borderId="19" xfId="174" applyFont="1" applyBorder="1" applyAlignment="1">
      <alignment horizontal="center" vertical="center" wrapText="1"/>
      <protection/>
    </xf>
    <xf numFmtId="0" fontId="0" fillId="0" borderId="18" xfId="174" applyFont="1" applyBorder="1" applyAlignment="1">
      <alignment horizontal="center" vertical="center"/>
      <protection/>
    </xf>
    <xf numFmtId="2" fontId="0" fillId="0" borderId="1" xfId="174" applyNumberFormat="1" applyFont="1" applyBorder="1" applyAlignment="1">
      <alignment horizontal="center" vertical="center"/>
      <protection/>
    </xf>
    <xf numFmtId="185" fontId="0" fillId="0" borderId="1" xfId="174" applyNumberFormat="1" applyFont="1" applyBorder="1" applyAlignment="1">
      <alignment horizontal="center" vertical="center" wrapText="1"/>
      <protection/>
    </xf>
    <xf numFmtId="185" fontId="0" fillId="0" borderId="19" xfId="174" applyNumberFormat="1" applyFont="1" applyBorder="1" applyAlignment="1">
      <alignment horizontal="center" vertical="center"/>
      <protection/>
    </xf>
    <xf numFmtId="1" fontId="0" fillId="0" borderId="0" xfId="174" applyNumberFormat="1" applyFont="1" applyBorder="1" applyAlignment="1">
      <alignment horizontal="center" vertical="center"/>
      <protection/>
    </xf>
    <xf numFmtId="0" fontId="2" fillId="0" borderId="0" xfId="174" applyFont="1" applyBorder="1" applyAlignment="1">
      <alignment horizontal="center" vertical="center"/>
      <protection/>
    </xf>
    <xf numFmtId="0" fontId="0" fillId="0" borderId="0" xfId="114" applyFont="1">
      <alignment vertical="center"/>
      <protection/>
    </xf>
    <xf numFmtId="186" fontId="0" fillId="0" borderId="0" xfId="114" applyNumberFormat="1" applyFont="1">
      <alignment vertical="center"/>
      <protection/>
    </xf>
    <xf numFmtId="0" fontId="7" fillId="0" borderId="0" xfId="114" applyFont="1" applyAlignment="1">
      <alignment horizontal="center" vertical="center"/>
      <protection/>
    </xf>
    <xf numFmtId="186" fontId="7" fillId="0" borderId="0" xfId="114" applyNumberFormat="1" applyFont="1" applyAlignment="1">
      <alignment horizontal="center" vertical="center"/>
      <protection/>
    </xf>
    <xf numFmtId="0" fontId="8" fillId="0" borderId="0" xfId="114" applyFont="1" applyAlignment="1">
      <alignment horizontal="justify" vertical="center"/>
      <protection/>
    </xf>
    <xf numFmtId="0" fontId="9" fillId="0" borderId="20" xfId="114" applyFont="1" applyBorder="1" applyAlignment="1">
      <alignment horizontal="center" vertical="center" wrapText="1"/>
      <protection/>
    </xf>
    <xf numFmtId="0" fontId="10" fillId="0" borderId="21" xfId="114" applyFont="1" applyBorder="1" applyAlignment="1">
      <alignment horizontal="center" vertical="center" wrapText="1"/>
      <protection/>
    </xf>
    <xf numFmtId="186" fontId="0" fillId="0" borderId="21" xfId="114" applyNumberFormat="1" applyFont="1" applyBorder="1" applyAlignment="1">
      <alignment horizontal="center" vertical="center" wrapText="1"/>
      <protection/>
    </xf>
    <xf numFmtId="0" fontId="0" fillId="0" borderId="21" xfId="114" applyFont="1" applyBorder="1" applyAlignment="1">
      <alignment horizontal="center" vertical="center" wrapText="1"/>
      <protection/>
    </xf>
    <xf numFmtId="0" fontId="0" fillId="0" borderId="22" xfId="114" applyFont="1" applyBorder="1" applyAlignment="1">
      <alignment horizontal="center" vertical="center" wrapText="1"/>
      <protection/>
    </xf>
    <xf numFmtId="0" fontId="8" fillId="0" borderId="23" xfId="114" applyFont="1" applyBorder="1" applyAlignment="1">
      <alignment horizontal="justify" vertical="center" wrapText="1"/>
      <protection/>
    </xf>
    <xf numFmtId="0" fontId="10" fillId="0" borderId="1" xfId="114" applyFont="1" applyBorder="1" applyAlignment="1">
      <alignment horizontal="center" vertical="center" wrapText="1"/>
      <protection/>
    </xf>
    <xf numFmtId="186" fontId="10" fillId="0" borderId="1" xfId="114" applyNumberFormat="1" applyFont="1" applyBorder="1" applyAlignment="1">
      <alignment horizontal="center" vertical="center" wrapText="1"/>
      <protection/>
    </xf>
    <xf numFmtId="186" fontId="10" fillId="0" borderId="24" xfId="114" applyNumberFormat="1" applyFont="1" applyBorder="1" applyAlignment="1">
      <alignment horizontal="center" vertical="center" wrapText="1"/>
      <protection/>
    </xf>
    <xf numFmtId="185" fontId="10" fillId="0" borderId="1" xfId="114" applyNumberFormat="1" applyFont="1" applyBorder="1" applyAlignment="1">
      <alignment horizontal="center" vertical="center" wrapText="1"/>
      <protection/>
    </xf>
    <xf numFmtId="0" fontId="8" fillId="0" borderId="25" xfId="114" applyFont="1" applyBorder="1" applyAlignment="1">
      <alignment horizontal="justify" vertical="center" wrapText="1"/>
      <protection/>
    </xf>
    <xf numFmtId="0" fontId="10" fillId="0" borderId="16" xfId="114" applyFont="1" applyBorder="1" applyAlignment="1">
      <alignment horizontal="center" vertical="center" wrapText="1"/>
      <protection/>
    </xf>
    <xf numFmtId="186" fontId="10" fillId="0" borderId="16" xfId="114" applyNumberFormat="1" applyFont="1" applyBorder="1" applyAlignment="1">
      <alignment horizontal="center" vertical="center" wrapText="1"/>
      <protection/>
    </xf>
    <xf numFmtId="185" fontId="10" fillId="0" borderId="16" xfId="114" applyNumberFormat="1" applyFont="1" applyBorder="1" applyAlignment="1">
      <alignment horizontal="center" vertical="center" wrapText="1"/>
      <protection/>
    </xf>
    <xf numFmtId="186" fontId="10" fillId="0" borderId="26" xfId="114" applyNumberFormat="1" applyFont="1" applyBorder="1" applyAlignment="1">
      <alignment horizontal="center" vertical="center" wrapText="1"/>
      <protection/>
    </xf>
    <xf numFmtId="0" fontId="0" fillId="0" borderId="0" xfId="114" applyFont="1" applyAlignment="1">
      <alignment horizontal="left" vertical="center" wrapText="1"/>
      <protection/>
    </xf>
    <xf numFmtId="0" fontId="0" fillId="0" borderId="0" xfId="114" applyFont="1" applyAlignment="1">
      <alignment horizontal="left" vertical="center"/>
      <protection/>
    </xf>
    <xf numFmtId="186" fontId="0" fillId="0" borderId="0" xfId="114" applyNumberFormat="1" applyFont="1" applyAlignment="1">
      <alignment horizontal="left" vertical="center"/>
      <protection/>
    </xf>
    <xf numFmtId="0" fontId="8" fillId="0" borderId="0" xfId="114" applyFont="1" applyAlignment="1">
      <alignment vertical="center"/>
      <protection/>
    </xf>
    <xf numFmtId="186" fontId="8" fillId="0" borderId="0" xfId="114" applyNumberFormat="1" applyFont="1" applyAlignment="1">
      <alignment vertical="center"/>
      <protection/>
    </xf>
    <xf numFmtId="0" fontId="0" fillId="0" borderId="0" xfId="131">
      <alignment/>
      <protection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87" fontId="12" fillId="0" borderId="1" xfId="132" applyNumberFormat="1" applyFont="1" applyBorder="1" applyAlignment="1">
      <alignment horizontal="center" vertical="center"/>
      <protection/>
    </xf>
    <xf numFmtId="185" fontId="12" fillId="0" borderId="1" xfId="132" applyNumberFormat="1" applyFont="1" applyBorder="1" applyAlignment="1">
      <alignment horizontal="center" vertical="center"/>
      <protection/>
    </xf>
    <xf numFmtId="185" fontId="12" fillId="0" borderId="19" xfId="132" applyNumberFormat="1" applyFont="1" applyBorder="1" applyAlignment="1">
      <alignment horizontal="center" vertical="center"/>
      <protection/>
    </xf>
    <xf numFmtId="0" fontId="11" fillId="0" borderId="25" xfId="0" applyFont="1" applyBorder="1" applyAlignment="1">
      <alignment horizontal="center" vertical="center"/>
    </xf>
    <xf numFmtId="187" fontId="12" fillId="0" borderId="16" xfId="132" applyNumberFormat="1" applyFont="1" applyBorder="1" applyAlignment="1">
      <alignment horizontal="center" vertical="center"/>
      <protection/>
    </xf>
    <xf numFmtId="185" fontId="12" fillId="0" borderId="16" xfId="132" applyNumberFormat="1" applyFont="1" applyBorder="1" applyAlignment="1">
      <alignment horizontal="center" vertical="center"/>
      <protection/>
    </xf>
    <xf numFmtId="185" fontId="12" fillId="0" borderId="26" xfId="13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5" fillId="0" borderId="0" xfId="131" applyFont="1" applyFill="1" applyBorder="1" applyAlignment="1">
      <alignment horizontal="left" vertical="center" wrapText="1"/>
      <protection/>
    </xf>
    <xf numFmtId="0" fontId="13" fillId="0" borderId="0" xfId="114" applyFont="1" applyAlignment="1">
      <alignment horizontal="center" vertical="center"/>
      <protection/>
    </xf>
    <xf numFmtId="0" fontId="8" fillId="0" borderId="27" xfId="114" applyFont="1" applyBorder="1" applyAlignment="1">
      <alignment vertical="center"/>
      <protection/>
    </xf>
    <xf numFmtId="0" fontId="0" fillId="0" borderId="20" xfId="114" applyFont="1" applyBorder="1" applyAlignment="1">
      <alignment horizontal="justify" vertical="center" wrapText="1"/>
      <protection/>
    </xf>
    <xf numFmtId="0" fontId="14" fillId="0" borderId="21" xfId="0" applyFont="1" applyFill="1" applyBorder="1" applyAlignment="1">
      <alignment horizontal="center" vertical="center" wrapText="1"/>
    </xf>
    <xf numFmtId="0" fontId="14" fillId="0" borderId="21" xfId="114" applyFont="1" applyBorder="1" applyAlignment="1">
      <alignment horizontal="center" vertical="center" wrapText="1"/>
      <protection/>
    </xf>
    <xf numFmtId="0" fontId="14" fillId="0" borderId="22" xfId="114" applyFont="1" applyBorder="1" applyAlignment="1">
      <alignment horizontal="center" vertical="center" wrapText="1"/>
      <protection/>
    </xf>
    <xf numFmtId="0" fontId="0" fillId="0" borderId="0" xfId="114" applyFont="1" applyBorder="1" applyAlignment="1">
      <alignment horizontal="left" vertical="center" wrapText="1"/>
      <protection/>
    </xf>
    <xf numFmtId="0" fontId="0" fillId="0" borderId="0" xfId="114" applyFont="1" applyBorder="1" applyAlignment="1">
      <alignment horizontal="left" vertical="center"/>
      <protection/>
    </xf>
    <xf numFmtId="0" fontId="15" fillId="0" borderId="0" xfId="114" applyFont="1" applyAlignment="1">
      <alignment horizontal="justify" vertical="center"/>
      <protection/>
    </xf>
    <xf numFmtId="0" fontId="1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9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85" fontId="15" fillId="0" borderId="1" xfId="0" applyNumberFormat="1" applyFont="1" applyBorder="1" applyAlignment="1">
      <alignment horizontal="center" vertical="center" wrapText="1"/>
    </xf>
    <xf numFmtId="186" fontId="15" fillId="0" borderId="1" xfId="0" applyNumberFormat="1" applyFont="1" applyBorder="1" applyAlignment="1">
      <alignment horizontal="center" vertical="center" wrapText="1"/>
    </xf>
    <xf numFmtId="186" fontId="15" fillId="0" borderId="24" xfId="0" applyNumberFormat="1" applyFont="1" applyBorder="1" applyAlignment="1">
      <alignment horizontal="center" vertical="center" wrapText="1"/>
    </xf>
    <xf numFmtId="0" fontId="0" fillId="0" borderId="28" xfId="43" applyFont="1" applyBorder="1" applyAlignment="1">
      <alignment horizontal="left" vertical="center" wrapText="1"/>
      <protection/>
    </xf>
    <xf numFmtId="186" fontId="0" fillId="0" borderId="0" xfId="0" applyNumberFormat="1" applyFont="1" applyAlignment="1">
      <alignment/>
    </xf>
    <xf numFmtId="0" fontId="0" fillId="0" borderId="0" xfId="43" applyFont="1">
      <alignment vertical="center"/>
      <protection/>
    </xf>
    <xf numFmtId="0" fontId="0" fillId="0" borderId="0" xfId="43" applyFont="1" applyFill="1">
      <alignment vertical="center"/>
      <protection/>
    </xf>
    <xf numFmtId="0" fontId="7" fillId="0" borderId="0" xfId="43" applyFont="1" applyAlignment="1">
      <alignment horizontal="center"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15" fillId="0" borderId="0" xfId="43" applyFont="1" applyAlignment="1">
      <alignment horizontal="justify" vertical="center"/>
      <protection/>
    </xf>
    <xf numFmtId="0" fontId="8" fillId="0" borderId="0" xfId="43" applyFont="1" applyFill="1" applyAlignment="1">
      <alignment horizontal="right" vertical="center"/>
      <protection/>
    </xf>
    <xf numFmtId="0" fontId="14" fillId="0" borderId="20" xfId="43" applyFont="1" applyBorder="1" applyAlignment="1">
      <alignment horizontal="center" vertical="center" wrapText="1"/>
      <protection/>
    </xf>
    <xf numFmtId="0" fontId="14" fillId="0" borderId="21" xfId="43" applyFont="1" applyBorder="1" applyAlignment="1">
      <alignment horizontal="center" vertical="center" wrapText="1"/>
      <protection/>
    </xf>
    <xf numFmtId="0" fontId="14" fillId="0" borderId="21" xfId="43" applyFont="1" applyFill="1" applyBorder="1" applyAlignment="1">
      <alignment horizontal="center" vertical="center" wrapText="1"/>
      <protection/>
    </xf>
    <xf numFmtId="0" fontId="14" fillId="0" borderId="22" xfId="43" applyFont="1" applyFill="1" applyBorder="1" applyAlignment="1">
      <alignment horizontal="center" vertical="center" wrapText="1"/>
      <protection/>
    </xf>
    <xf numFmtId="0" fontId="8" fillId="0" borderId="23" xfId="43" applyFont="1" applyBorder="1" applyAlignment="1">
      <alignment horizontal="justify" vertical="center" wrapText="1"/>
      <protection/>
    </xf>
    <xf numFmtId="185" fontId="10" fillId="0" borderId="1" xfId="43" applyNumberFormat="1" applyFont="1" applyBorder="1" applyAlignment="1">
      <alignment horizontal="center" vertical="center" wrapText="1"/>
      <protection/>
    </xf>
    <xf numFmtId="186" fontId="10" fillId="0" borderId="1" xfId="43" applyNumberFormat="1" applyFont="1" applyBorder="1" applyAlignment="1">
      <alignment horizontal="center" vertical="center" wrapText="1"/>
      <protection/>
    </xf>
    <xf numFmtId="185" fontId="10" fillId="0" borderId="1" xfId="43" applyNumberFormat="1" applyFont="1" applyFill="1" applyBorder="1" applyAlignment="1">
      <alignment horizontal="center" vertical="center" wrapText="1"/>
      <protection/>
    </xf>
    <xf numFmtId="186" fontId="10" fillId="0" borderId="24" xfId="43" applyNumberFormat="1" applyFont="1" applyFill="1" applyBorder="1" applyAlignment="1">
      <alignment horizontal="center" vertical="center" wrapText="1"/>
      <protection/>
    </xf>
    <xf numFmtId="0" fontId="8" fillId="0" borderId="25" xfId="43" applyFont="1" applyBorder="1" applyAlignment="1">
      <alignment horizontal="justify" vertical="center" wrapText="1"/>
      <protection/>
    </xf>
    <xf numFmtId="185" fontId="10" fillId="0" borderId="16" xfId="43" applyNumberFormat="1" applyFont="1" applyBorder="1" applyAlignment="1">
      <alignment horizontal="center" vertical="center" wrapText="1"/>
      <protection/>
    </xf>
    <xf numFmtId="186" fontId="10" fillId="0" borderId="16" xfId="43" applyNumberFormat="1" applyFont="1" applyBorder="1" applyAlignment="1">
      <alignment horizontal="center" vertical="center" wrapText="1"/>
      <protection/>
    </xf>
    <xf numFmtId="185" fontId="10" fillId="0" borderId="16" xfId="43" applyNumberFormat="1" applyFont="1" applyFill="1" applyBorder="1" applyAlignment="1">
      <alignment horizontal="center" vertical="center" wrapText="1"/>
      <protection/>
    </xf>
    <xf numFmtId="186" fontId="10" fillId="0" borderId="26" xfId="43" applyNumberFormat="1" applyFont="1" applyFill="1" applyBorder="1" applyAlignment="1">
      <alignment horizontal="center" vertical="center" wrapText="1"/>
      <protection/>
    </xf>
    <xf numFmtId="0" fontId="0" fillId="0" borderId="28" xfId="43" applyFont="1" applyBorder="1" applyAlignment="1">
      <alignment horizontal="left" vertical="center"/>
      <protection/>
    </xf>
    <xf numFmtId="0" fontId="10" fillId="0" borderId="28" xfId="43" applyFont="1" applyBorder="1" applyAlignment="1">
      <alignment horizontal="left" vertical="center"/>
      <protection/>
    </xf>
    <xf numFmtId="0" fontId="10" fillId="0" borderId="28" xfId="43" applyFont="1" applyFill="1" applyBorder="1" applyAlignment="1">
      <alignment horizontal="left" vertical="center"/>
      <protection/>
    </xf>
    <xf numFmtId="0" fontId="13" fillId="0" borderId="0" xfId="43" applyFont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44" fontId="0" fillId="0" borderId="0" xfId="157" applyFont="1" applyFill="1" applyAlignment="1">
      <alignment vertical="center"/>
    </xf>
    <xf numFmtId="44" fontId="0" fillId="0" borderId="0" xfId="157" applyFont="1" applyFill="1" applyBorder="1" applyAlignment="1">
      <alignment vertical="center"/>
    </xf>
    <xf numFmtId="44" fontId="0" fillId="0" borderId="17" xfId="157" applyFont="1" applyFill="1" applyBorder="1" applyAlignment="1">
      <alignment vertical="center"/>
    </xf>
    <xf numFmtId="44" fontId="0" fillId="0" borderId="17" xfId="157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Font="1" applyAlignment="1">
      <alignment vertical="center"/>
    </xf>
    <xf numFmtId="0" fontId="16" fillId="0" borderId="0" xfId="129" applyFont="1" applyAlignment="1">
      <alignment horizontal="center" vertical="center"/>
      <protection/>
    </xf>
    <xf numFmtId="185" fontId="16" fillId="0" borderId="0" xfId="129" applyNumberFormat="1" applyFont="1" applyAlignment="1">
      <alignment horizontal="center" vertical="center"/>
      <protection/>
    </xf>
    <xf numFmtId="0" fontId="2" fillId="0" borderId="17" xfId="129" applyFont="1" applyBorder="1" applyAlignment="1">
      <alignment horizontal="right" vertical="center"/>
      <protection/>
    </xf>
    <xf numFmtId="0" fontId="2" fillId="0" borderId="0" xfId="129" applyFont="1" applyBorder="1" applyAlignment="1">
      <alignment horizontal="right" vertical="center"/>
      <protection/>
    </xf>
    <xf numFmtId="185" fontId="2" fillId="0" borderId="0" xfId="129" applyNumberFormat="1" applyFont="1" applyBorder="1" applyAlignment="1">
      <alignment horizontal="right" vertical="center"/>
      <protection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185" fontId="20" fillId="0" borderId="19" xfId="129" applyNumberFormat="1" applyFont="1" applyFill="1" applyBorder="1" applyAlignment="1">
      <alignment horizontal="center" vertical="center" wrapText="1"/>
      <protection/>
    </xf>
    <xf numFmtId="0" fontId="21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85" fontId="23" fillId="0" borderId="3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88" fontId="2" fillId="0" borderId="19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8" fontId="0" fillId="0" borderId="0" xfId="0" applyNumberFormat="1" applyFont="1" applyAlignment="1">
      <alignment vertical="center"/>
    </xf>
    <xf numFmtId="0" fontId="0" fillId="0" borderId="0" xfId="133" applyFont="1">
      <alignment vertical="center"/>
      <protection/>
    </xf>
    <xf numFmtId="0" fontId="0" fillId="0" borderId="0" xfId="133" applyFont="1" applyAlignment="1">
      <alignment vertical="center" wrapText="1"/>
      <protection/>
    </xf>
    <xf numFmtId="0" fontId="0" fillId="0" borderId="0" xfId="133">
      <alignment vertical="center"/>
      <protection/>
    </xf>
    <xf numFmtId="188" fontId="0" fillId="0" borderId="0" xfId="133" applyNumberFormat="1">
      <alignment vertical="center"/>
      <protection/>
    </xf>
    <xf numFmtId="0" fontId="26" fillId="0" borderId="0" xfId="133" applyFont="1" applyAlignment="1">
      <alignment horizontal="center" vertical="center"/>
      <protection/>
    </xf>
    <xf numFmtId="0" fontId="27" fillId="0" borderId="0" xfId="133" applyFont="1" applyAlignment="1">
      <alignment horizontal="center" vertical="center"/>
      <protection/>
    </xf>
    <xf numFmtId="0" fontId="14" fillId="0" borderId="0" xfId="133" applyFont="1" applyAlignment="1">
      <alignment horizontal="center" vertical="center"/>
      <protection/>
    </xf>
    <xf numFmtId="0" fontId="14" fillId="0" borderId="0" xfId="133" applyFont="1" applyAlignment="1">
      <alignment horizontal="right" vertical="center"/>
      <protection/>
    </xf>
    <xf numFmtId="0" fontId="14" fillId="0" borderId="23" xfId="133" applyFont="1" applyBorder="1" applyAlignment="1">
      <alignment horizontal="center" vertical="center"/>
      <protection/>
    </xf>
    <xf numFmtId="0" fontId="0" fillId="0" borderId="1" xfId="133" applyFont="1" applyBorder="1" applyAlignment="1">
      <alignment/>
      <protection/>
    </xf>
    <xf numFmtId="0" fontId="14" fillId="0" borderId="1" xfId="133" applyFont="1" applyBorder="1" applyAlignment="1">
      <alignment horizontal="center" vertical="center"/>
      <protection/>
    </xf>
    <xf numFmtId="0" fontId="14" fillId="0" borderId="24" xfId="133" applyFont="1" applyBorder="1" applyAlignment="1">
      <alignment horizontal="center" vertical="center"/>
      <protection/>
    </xf>
    <xf numFmtId="188" fontId="0" fillId="0" borderId="0" xfId="133" applyNumberFormat="1" applyFont="1">
      <alignment vertical="center"/>
      <protection/>
    </xf>
    <xf numFmtId="0" fontId="14" fillId="0" borderId="23" xfId="133" applyFont="1" applyBorder="1" applyAlignment="1">
      <alignment horizontal="center" vertical="center" wrapText="1"/>
      <protection/>
    </xf>
    <xf numFmtId="0" fontId="14" fillId="0" borderId="1" xfId="133" applyFont="1" applyBorder="1" applyAlignment="1">
      <alignment horizontal="center" vertical="center" wrapText="1"/>
      <protection/>
    </xf>
    <xf numFmtId="186" fontId="0" fillId="0" borderId="1" xfId="135" applyNumberFormat="1" applyFont="1" applyBorder="1" applyAlignment="1">
      <alignment horizontal="right"/>
      <protection/>
    </xf>
    <xf numFmtId="186" fontId="0" fillId="0" borderId="1" xfId="135" applyNumberFormat="1" applyFont="1" applyFill="1" applyBorder="1" applyAlignment="1">
      <alignment horizontal="right"/>
      <protection/>
    </xf>
    <xf numFmtId="186" fontId="0" fillId="0" borderId="24" xfId="135" applyNumberFormat="1" applyFont="1" applyBorder="1" applyAlignment="1">
      <alignment horizontal="right"/>
      <protection/>
    </xf>
    <xf numFmtId="0" fontId="0" fillId="0" borderId="23" xfId="133" applyFont="1" applyBorder="1" applyAlignment="1">
      <alignment vertical="center" textRotation="255"/>
      <protection/>
    </xf>
    <xf numFmtId="0" fontId="0" fillId="0" borderId="1" xfId="133" applyFont="1" applyBorder="1" applyAlignment="1">
      <alignment horizontal="center" vertical="center"/>
      <protection/>
    </xf>
    <xf numFmtId="186" fontId="0" fillId="0" borderId="24" xfId="135" applyNumberFormat="1" applyFont="1" applyFill="1" applyBorder="1" applyAlignment="1">
      <alignment horizontal="right"/>
      <protection/>
    </xf>
    <xf numFmtId="0" fontId="0" fillId="0" borderId="33" xfId="133" applyFont="1" applyBorder="1" applyAlignment="1">
      <alignment horizontal="center" vertical="center" textRotation="255"/>
      <protection/>
    </xf>
    <xf numFmtId="0" fontId="0" fillId="0" borderId="34" xfId="133" applyFont="1" applyBorder="1" applyAlignment="1">
      <alignment horizontal="center" vertical="center" textRotation="255"/>
      <protection/>
    </xf>
    <xf numFmtId="186" fontId="0" fillId="0" borderId="1" xfId="133" applyNumberFormat="1" applyFont="1" applyBorder="1">
      <alignment vertical="center"/>
      <protection/>
    </xf>
    <xf numFmtId="186" fontId="0" fillId="0" borderId="24" xfId="133" applyNumberFormat="1" applyFont="1" applyBorder="1">
      <alignment vertical="center"/>
      <protection/>
    </xf>
    <xf numFmtId="0" fontId="0" fillId="0" borderId="35" xfId="133" applyFont="1" applyBorder="1" applyAlignment="1">
      <alignment horizontal="center" vertical="center" textRotation="255"/>
      <protection/>
    </xf>
    <xf numFmtId="0" fontId="0" fillId="0" borderId="23" xfId="137" applyBorder="1" applyAlignment="1">
      <alignment horizontal="center" vertical="center" wrapText="1"/>
      <protection/>
    </xf>
    <xf numFmtId="0" fontId="0" fillId="0" borderId="1" xfId="137" applyBorder="1" applyAlignment="1">
      <alignment horizontal="center" vertical="center" wrapText="1"/>
      <protection/>
    </xf>
    <xf numFmtId="186" fontId="0" fillId="0" borderId="1" xfId="0" applyNumberFormat="1" applyFont="1" applyBorder="1" applyAlignment="1">
      <alignment vertical="center" wrapText="1"/>
    </xf>
    <xf numFmtId="186" fontId="0" fillId="0" borderId="24" xfId="0" applyNumberFormat="1" applyFont="1" applyBorder="1" applyAlignment="1">
      <alignment vertical="center" wrapText="1"/>
    </xf>
    <xf numFmtId="0" fontId="0" fillId="0" borderId="1" xfId="137" applyFont="1" applyBorder="1" applyAlignment="1">
      <alignment horizontal="center" vertical="center" wrapText="1"/>
      <protection/>
    </xf>
    <xf numFmtId="186" fontId="0" fillId="0" borderId="0" xfId="133" applyNumberFormat="1" applyFont="1">
      <alignment vertical="center"/>
      <protection/>
    </xf>
    <xf numFmtId="0" fontId="0" fillId="0" borderId="23" xfId="133" applyFont="1" applyBorder="1" applyAlignment="1">
      <alignment horizontal="center" vertical="center"/>
      <protection/>
    </xf>
    <xf numFmtId="0" fontId="28" fillId="0" borderId="0" xfId="133" applyFont="1" applyAlignment="1">
      <alignment vertical="center"/>
      <protection/>
    </xf>
    <xf numFmtId="0" fontId="0" fillId="0" borderId="0" xfId="133" applyAlignment="1">
      <alignment vertical="center" wrapText="1"/>
      <protection/>
    </xf>
    <xf numFmtId="0" fontId="14" fillId="0" borderId="0" xfId="133" applyFont="1" applyAlignment="1">
      <alignment vertical="center"/>
      <protection/>
    </xf>
    <xf numFmtId="0" fontId="29" fillId="0" borderId="0" xfId="133" applyFont="1" applyAlignment="1">
      <alignment horizontal="center" vertical="center"/>
      <protection/>
    </xf>
    <xf numFmtId="0" fontId="14" fillId="0" borderId="17" xfId="133" applyFont="1" applyBorder="1" applyAlignment="1">
      <alignment horizontal="center" vertical="center"/>
      <protection/>
    </xf>
    <xf numFmtId="180" fontId="14" fillId="0" borderId="17" xfId="156" applyFont="1" applyBorder="1" applyAlignment="1">
      <alignment horizontal="center" vertical="center"/>
    </xf>
    <xf numFmtId="0" fontId="28" fillId="0" borderId="23" xfId="133" applyFont="1" applyBorder="1" applyAlignment="1">
      <alignment horizontal="center" vertical="center"/>
      <protection/>
    </xf>
    <xf numFmtId="0" fontId="28" fillId="0" borderId="1" xfId="133" applyFont="1" applyBorder="1" applyAlignment="1">
      <alignment horizontal="center" vertical="center"/>
      <protection/>
    </xf>
    <xf numFmtId="0" fontId="28" fillId="0" borderId="1" xfId="133" applyFont="1" applyBorder="1" applyAlignment="1">
      <alignment horizontal="center" vertical="center" wrapText="1"/>
      <protection/>
    </xf>
    <xf numFmtId="186" fontId="0" fillId="0" borderId="1" xfId="150" applyNumberFormat="1" applyFont="1" applyBorder="1" applyAlignment="1">
      <alignment horizontal="center" vertical="center"/>
      <protection/>
    </xf>
    <xf numFmtId="186" fontId="0" fillId="0" borderId="1" xfId="0" applyNumberFormat="1" applyFont="1" applyBorder="1" applyAlignment="1">
      <alignment horizontal="center" vertical="center"/>
    </xf>
    <xf numFmtId="186" fontId="0" fillId="0" borderId="1" xfId="135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23" xfId="133" applyBorder="1" applyAlignment="1">
      <alignment vertical="center" textRotation="255"/>
      <protection/>
    </xf>
    <xf numFmtId="0" fontId="0" fillId="0" borderId="1" xfId="133" applyBorder="1" applyAlignment="1">
      <alignment horizontal="center" vertical="center"/>
      <protection/>
    </xf>
    <xf numFmtId="186" fontId="0" fillId="0" borderId="1" xfId="135" applyNumberFormat="1" applyFont="1" applyFill="1" applyBorder="1" applyAlignment="1">
      <alignment horizontal="center" vertical="center"/>
      <protection/>
    </xf>
    <xf numFmtId="0" fontId="0" fillId="0" borderId="33" xfId="133" applyBorder="1" applyAlignment="1">
      <alignment horizontal="center" vertical="center" textRotation="255"/>
      <protection/>
    </xf>
    <xf numFmtId="0" fontId="0" fillId="0" borderId="34" xfId="133" applyBorder="1" applyAlignment="1">
      <alignment horizontal="center" vertical="center" textRotation="255"/>
      <protection/>
    </xf>
    <xf numFmtId="0" fontId="0" fillId="0" borderId="35" xfId="133" applyBorder="1" applyAlignment="1">
      <alignment horizontal="center" vertical="center" textRotation="255"/>
      <protection/>
    </xf>
    <xf numFmtId="0" fontId="0" fillId="0" borderId="23" xfId="136" applyBorder="1" applyAlignment="1">
      <alignment horizontal="center" vertical="center" wrapText="1"/>
      <protection/>
    </xf>
    <xf numFmtId="0" fontId="0" fillId="0" borderId="1" xfId="136" applyBorder="1" applyAlignment="1">
      <alignment horizontal="center" vertical="center" wrapText="1"/>
      <protection/>
    </xf>
    <xf numFmtId="186" fontId="0" fillId="0" borderId="1" xfId="133" applyNumberFormat="1" applyBorder="1" applyAlignment="1">
      <alignment horizontal="right" vertical="center" wrapText="1"/>
      <protection/>
    </xf>
    <xf numFmtId="186" fontId="0" fillId="0" borderId="1" xfId="133" applyNumberFormat="1" applyBorder="1" applyAlignment="1">
      <alignment horizontal="center" vertical="center" wrapText="1"/>
      <protection/>
    </xf>
    <xf numFmtId="0" fontId="0" fillId="0" borderId="1" xfId="136" applyFont="1" applyBorder="1" applyAlignment="1">
      <alignment horizontal="center" vertical="center" wrapText="1"/>
      <protection/>
    </xf>
    <xf numFmtId="186" fontId="0" fillId="0" borderId="1" xfId="133" applyNumberFormat="1" applyFont="1" applyBorder="1" applyAlignment="1">
      <alignment horizontal="right" vertical="center" wrapText="1"/>
      <protection/>
    </xf>
    <xf numFmtId="186" fontId="0" fillId="0" borderId="1" xfId="133" applyNumberFormat="1" applyFont="1" applyBorder="1" applyAlignment="1">
      <alignment horizontal="center" vertical="center"/>
      <protection/>
    </xf>
    <xf numFmtId="186" fontId="0" fillId="0" borderId="1" xfId="133" applyNumberFormat="1" applyFont="1" applyBorder="1" applyAlignment="1">
      <alignment horizontal="right" vertical="center"/>
      <protection/>
    </xf>
    <xf numFmtId="0" fontId="0" fillId="0" borderId="36" xfId="133" applyFont="1" applyBorder="1" applyAlignment="1">
      <alignment vertical="center"/>
      <protection/>
    </xf>
    <xf numFmtId="0" fontId="28" fillId="0" borderId="24" xfId="133" applyFont="1" applyBorder="1" applyAlignment="1">
      <alignment horizontal="center" vertical="center" wrapText="1"/>
      <protection/>
    </xf>
    <xf numFmtId="0" fontId="28" fillId="0" borderId="24" xfId="133" applyFont="1" applyBorder="1" applyAlignment="1">
      <alignment horizontal="center" vertical="center"/>
      <protection/>
    </xf>
    <xf numFmtId="1" fontId="0" fillId="0" borderId="24" xfId="135" applyNumberFormat="1" applyFont="1" applyBorder="1" applyAlignment="1">
      <alignment horizontal="center" vertical="center"/>
      <protection/>
    </xf>
    <xf numFmtId="1" fontId="0" fillId="0" borderId="24" xfId="135" applyNumberFormat="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4" xfId="133" applyBorder="1" applyAlignment="1">
      <alignment horizontal="center" vertical="center" wrapText="1"/>
      <protection/>
    </xf>
    <xf numFmtId="0" fontId="14" fillId="0" borderId="0" xfId="133" applyFont="1" applyAlignment="1">
      <alignment vertical="center" wrapText="1"/>
      <protection/>
    </xf>
    <xf numFmtId="0" fontId="0" fillId="0" borderId="24" xfId="133" applyFont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 wrapText="1"/>
    </xf>
    <xf numFmtId="177" fontId="7" fillId="0" borderId="0" xfId="19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0" fillId="0" borderId="1" xfId="134" applyFont="1" applyBorder="1" applyAlignment="1">
      <alignment horizontal="center" vertical="center" wrapText="1"/>
      <protection/>
    </xf>
    <xf numFmtId="0" fontId="10" fillId="0" borderId="1" xfId="134" applyFont="1" applyBorder="1" applyAlignment="1">
      <alignment horizontal="center" vertical="center"/>
      <protection/>
    </xf>
    <xf numFmtId="0" fontId="10" fillId="0" borderId="24" xfId="134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0" fillId="0" borderId="19" xfId="134" applyFont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7" fontId="29" fillId="0" borderId="0" xfId="19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7" xfId="0" applyFont="1" applyBorder="1" applyAlignment="1">
      <alignment horizontal="right"/>
    </xf>
    <xf numFmtId="0" fontId="11" fillId="0" borderId="24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89" fontId="32" fillId="0" borderId="24" xfId="85" applyNumberFormat="1" applyFont="1" applyBorder="1" applyAlignment="1">
      <alignment horizontal="center" vertical="center"/>
      <protection/>
    </xf>
    <xf numFmtId="0" fontId="22" fillId="0" borderId="23" xfId="0" applyFont="1" applyBorder="1" applyAlignment="1">
      <alignment vertical="center" textRotation="255"/>
    </xf>
    <xf numFmtId="0" fontId="2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189" fontId="32" fillId="0" borderId="24" xfId="0" applyNumberFormat="1" applyFont="1" applyFill="1" applyBorder="1" applyAlignment="1">
      <alignment horizontal="center" vertical="center" wrapText="1"/>
    </xf>
    <xf numFmtId="0" fontId="32" fillId="0" borderId="1" xfId="87" applyFont="1" applyBorder="1" applyAlignment="1">
      <alignment horizontal="center" vertical="center"/>
      <protection/>
    </xf>
    <xf numFmtId="189" fontId="32" fillId="0" borderId="24" xfId="89" applyNumberFormat="1" applyFont="1" applyBorder="1" applyAlignment="1">
      <alignment horizontal="center" vertical="center"/>
      <protection/>
    </xf>
    <xf numFmtId="0" fontId="32" fillId="0" borderId="37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14" fillId="0" borderId="24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87" fontId="15" fillId="0" borderId="1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90" fontId="15" fillId="0" borderId="1" xfId="0" applyNumberFormat="1" applyFont="1" applyBorder="1" applyAlignment="1">
      <alignment horizontal="center" vertical="center" wrapText="1"/>
    </xf>
    <xf numFmtId="186" fontId="15" fillId="0" borderId="24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90" fontId="15" fillId="0" borderId="1" xfId="0" applyNumberFormat="1" applyFont="1" applyFill="1" applyBorder="1" applyAlignment="1">
      <alignment horizontal="center" vertical="center" wrapText="1"/>
    </xf>
    <xf numFmtId="187" fontId="15" fillId="0" borderId="1" xfId="0" applyNumberFormat="1" applyFont="1" applyBorder="1" applyAlignment="1">
      <alignment horizontal="center" vertical="center"/>
    </xf>
    <xf numFmtId="187" fontId="15" fillId="0" borderId="1" xfId="0" applyNumberFormat="1" applyFont="1" applyBorder="1" applyAlignment="1" applyProtection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186" fontId="35" fillId="0" borderId="1" xfId="0" applyNumberFormat="1" applyFont="1" applyBorder="1" applyAlignment="1">
      <alignment horizontal="right" vertical="center" wrapText="1"/>
    </xf>
    <xf numFmtId="186" fontId="35" fillId="0" borderId="1" xfId="0" applyNumberFormat="1" applyFont="1" applyBorder="1" applyAlignment="1">
      <alignment vertical="center" wrapText="1"/>
    </xf>
    <xf numFmtId="186" fontId="15" fillId="0" borderId="24" xfId="138" applyNumberFormat="1" applyFont="1" applyBorder="1">
      <alignment/>
      <protection/>
    </xf>
    <xf numFmtId="177" fontId="10" fillId="0" borderId="23" xfId="19" applyFont="1" applyBorder="1" applyAlignment="1">
      <alignment horizontal="center" vertical="center" wrapText="1"/>
    </xf>
    <xf numFmtId="177" fontId="10" fillId="0" borderId="1" xfId="19" applyFont="1" applyBorder="1" applyAlignment="1">
      <alignment horizontal="center" vertical="center" wrapText="1"/>
    </xf>
    <xf numFmtId="186" fontId="35" fillId="0" borderId="1" xfId="0" applyNumberFormat="1" applyFont="1" applyBorder="1" applyAlignment="1">
      <alignment horizontal="right"/>
    </xf>
    <xf numFmtId="186" fontId="35" fillId="0" borderId="1" xfId="138" applyNumberFormat="1" applyFont="1" applyBorder="1" applyAlignment="1">
      <alignment horizontal="right"/>
      <protection/>
    </xf>
    <xf numFmtId="186" fontId="35" fillId="0" borderId="1" xfId="138" applyNumberFormat="1" applyFont="1" applyBorder="1" applyAlignment="1">
      <alignment/>
      <protection/>
    </xf>
    <xf numFmtId="0" fontId="0" fillId="0" borderId="23" xfId="0" applyFont="1" applyBorder="1" applyAlignment="1">
      <alignment vertical="center" textRotation="255"/>
    </xf>
    <xf numFmtId="186" fontId="35" fillId="0" borderId="1" xfId="139" applyNumberFormat="1" applyFont="1" applyBorder="1" applyAlignment="1">
      <alignment vertical="center"/>
      <protection/>
    </xf>
    <xf numFmtId="186" fontId="35" fillId="0" borderId="1" xfId="141" applyNumberFormat="1" applyFont="1" applyBorder="1" applyAlignment="1">
      <alignment vertical="center"/>
      <protection/>
    </xf>
    <xf numFmtId="186" fontId="35" fillId="0" borderId="1" xfId="144" applyNumberFormat="1" applyFont="1" applyBorder="1" applyAlignment="1">
      <alignment vertical="center"/>
      <protection/>
    </xf>
    <xf numFmtId="186" fontId="35" fillId="0" borderId="1" xfId="145" applyNumberFormat="1" applyFont="1" applyBorder="1" applyAlignment="1">
      <alignment vertical="center"/>
      <protection/>
    </xf>
    <xf numFmtId="186" fontId="35" fillId="0" borderId="1" xfId="146" applyNumberFormat="1" applyFont="1" applyBorder="1" applyAlignment="1">
      <alignment vertical="center"/>
      <protection/>
    </xf>
    <xf numFmtId="186" fontId="35" fillId="0" borderId="1" xfId="140" applyNumberFormat="1" applyFont="1" applyBorder="1" applyAlignment="1">
      <alignment vertical="center"/>
      <protection/>
    </xf>
    <xf numFmtId="186" fontId="35" fillId="0" borderId="1" xfId="147" applyNumberFormat="1" applyFont="1" applyBorder="1" applyAlignment="1">
      <alignment vertical="center"/>
      <protection/>
    </xf>
    <xf numFmtId="186" fontId="35" fillId="0" borderId="24" xfId="0" applyNumberFormat="1" applyFont="1" applyBorder="1" applyAlignment="1">
      <alignment vertical="center" wrapText="1"/>
    </xf>
    <xf numFmtId="186" fontId="35" fillId="0" borderId="1" xfId="148" applyNumberFormat="1" applyFont="1" applyBorder="1" applyAlignment="1">
      <alignment vertical="center"/>
      <protection/>
    </xf>
    <xf numFmtId="186" fontId="35" fillId="0" borderId="24" xfId="138" applyNumberFormat="1" applyFont="1" applyBorder="1" applyAlignment="1">
      <alignment/>
      <protection/>
    </xf>
    <xf numFmtId="186" fontId="35" fillId="0" borderId="1" xfId="149" applyNumberFormat="1" applyFont="1" applyBorder="1" applyAlignment="1">
      <alignment vertical="center"/>
      <protection/>
    </xf>
    <xf numFmtId="186" fontId="35" fillId="0" borderId="1" xfId="142" applyNumberFormat="1" applyFont="1" applyBorder="1" applyAlignment="1">
      <alignment vertical="center"/>
      <protection/>
    </xf>
    <xf numFmtId="186" fontId="35" fillId="0" borderId="1" xfId="143" applyNumberFormat="1" applyFont="1" applyBorder="1" applyAlignment="1">
      <alignment vertical="center"/>
      <protection/>
    </xf>
    <xf numFmtId="0" fontId="14" fillId="0" borderId="37" xfId="0" applyFont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 wrapText="1" shrinkToFit="1"/>
    </xf>
    <xf numFmtId="0" fontId="19" fillId="0" borderId="23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187" fontId="38" fillId="0" borderId="1" xfId="0" applyNumberFormat="1" applyFont="1" applyFill="1" applyBorder="1" applyAlignment="1">
      <alignment horizontal="center" vertical="center"/>
    </xf>
    <xf numFmtId="186" fontId="38" fillId="0" borderId="24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/>
    </xf>
    <xf numFmtId="189" fontId="38" fillId="0" borderId="1" xfId="0" applyNumberFormat="1" applyFont="1" applyFill="1" applyBorder="1" applyAlignment="1">
      <alignment horizontal="center" vertical="center"/>
    </xf>
    <xf numFmtId="191" fontId="38" fillId="0" borderId="24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189" fontId="38" fillId="0" borderId="1" xfId="137" applyNumberFormat="1" applyFont="1" applyFill="1" applyBorder="1" applyAlignment="1">
      <alignment horizontal="center" vertical="center"/>
      <protection/>
    </xf>
    <xf numFmtId="189" fontId="0" fillId="0" borderId="19" xfId="137" applyNumberFormat="1" applyFont="1" applyFill="1" applyBorder="1" applyAlignment="1">
      <alignment horizontal="center" vertical="center"/>
      <protection/>
    </xf>
    <xf numFmtId="0" fontId="38" fillId="0" borderId="24" xfId="0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186" fontId="38" fillId="0" borderId="24" xfId="0" applyNumberFormat="1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left" vertical="center" wrapText="1"/>
    </xf>
    <xf numFmtId="49" fontId="38" fillId="0" borderId="2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87" fontId="38" fillId="0" borderId="19" xfId="0" applyNumberFormat="1" applyFont="1" applyFill="1" applyBorder="1" applyAlignment="1">
      <alignment horizontal="center" vertical="center"/>
    </xf>
    <xf numFmtId="187" fontId="38" fillId="0" borderId="0" xfId="0" applyNumberFormat="1" applyFont="1" applyFill="1" applyBorder="1" applyAlignment="1">
      <alignment horizontal="center" vertical="center"/>
    </xf>
    <xf numFmtId="188" fontId="38" fillId="0" borderId="1" xfId="0" applyNumberFormat="1" applyFont="1" applyFill="1" applyBorder="1" applyAlignment="1">
      <alignment horizontal="center" vertical="center" shrinkToFit="1"/>
    </xf>
    <xf numFmtId="188" fontId="38" fillId="0" borderId="24" xfId="0" applyNumberFormat="1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vertical="center"/>
    </xf>
    <xf numFmtId="0" fontId="19" fillId="0" borderId="3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17" xfId="0" applyFont="1" applyFill="1" applyBorder="1" applyAlignment="1">
      <alignment vertical="center"/>
    </xf>
    <xf numFmtId="187" fontId="19" fillId="0" borderId="17" xfId="0" applyNumberFormat="1" applyFont="1" applyFill="1" applyBorder="1" applyAlignment="1">
      <alignment vertical="center"/>
    </xf>
    <xf numFmtId="192" fontId="19" fillId="0" borderId="17" xfId="0" applyNumberFormat="1" applyFont="1" applyFill="1" applyBorder="1" applyAlignment="1">
      <alignment vertical="center"/>
    </xf>
    <xf numFmtId="186" fontId="19" fillId="0" borderId="17" xfId="0" applyNumberFormat="1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49" fontId="15" fillId="0" borderId="36" xfId="0" applyNumberFormat="1" applyFont="1" applyFill="1" applyBorder="1" applyAlignment="1">
      <alignment horizontal="left" vertical="center" wrapText="1"/>
    </xf>
    <xf numFmtId="187" fontId="38" fillId="0" borderId="1" xfId="0" applyNumberFormat="1" applyFont="1" applyFill="1" applyBorder="1" applyAlignment="1">
      <alignment horizontal="center" vertical="center" wrapText="1"/>
    </xf>
    <xf numFmtId="193" fontId="38" fillId="0" borderId="1" xfId="0" applyNumberFormat="1" applyFont="1" applyFill="1" applyBorder="1" applyAlignment="1">
      <alignment horizontal="center" vertical="center" wrapText="1"/>
    </xf>
    <xf numFmtId="186" fontId="38" fillId="0" borderId="39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left" vertical="center"/>
    </xf>
    <xf numFmtId="187" fontId="38" fillId="0" borderId="1" xfId="0" applyNumberFormat="1" applyFont="1" applyFill="1" applyBorder="1" applyAlignment="1">
      <alignment horizontal="center" vertical="center"/>
    </xf>
    <xf numFmtId="193" fontId="38" fillId="0" borderId="1" xfId="0" applyNumberFormat="1" applyFont="1" applyFill="1" applyBorder="1" applyAlignment="1">
      <alignment horizontal="center" vertical="center"/>
    </xf>
    <xf numFmtId="49" fontId="19" fillId="0" borderId="37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37" fillId="0" borderId="38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 wrapText="1" shrinkToFit="1"/>
    </xf>
    <xf numFmtId="0" fontId="19" fillId="0" borderId="23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horizontal="center" vertical="center" shrinkToFit="1"/>
    </xf>
    <xf numFmtId="189" fontId="38" fillId="0" borderId="1" xfId="137" applyNumberFormat="1" applyFont="1" applyFill="1" applyBorder="1" applyAlignment="1">
      <alignment horizontal="center" vertical="center"/>
      <protection/>
    </xf>
    <xf numFmtId="188" fontId="38" fillId="0" borderId="19" xfId="0" applyNumberFormat="1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vertical="center" shrinkToFit="1"/>
    </xf>
    <xf numFmtId="187" fontId="38" fillId="0" borderId="1" xfId="0" applyNumberFormat="1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 shrinkToFit="1"/>
    </xf>
    <xf numFmtId="188" fontId="38" fillId="0" borderId="19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 shrinkToFit="1"/>
    </xf>
    <xf numFmtId="186" fontId="38" fillId="0" borderId="19" xfId="0" applyNumberFormat="1" applyFont="1" applyFill="1" applyBorder="1" applyAlignment="1">
      <alignment horizontal="center" vertical="center"/>
    </xf>
    <xf numFmtId="191" fontId="19" fillId="0" borderId="0" xfId="0" applyNumberFormat="1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186" fontId="39" fillId="0" borderId="24" xfId="0" applyNumberFormat="1" applyFont="1" applyFill="1" applyBorder="1" applyAlignment="1">
      <alignment horizontal="center" vertical="center" shrinkToFit="1"/>
    </xf>
    <xf numFmtId="0" fontId="38" fillId="0" borderId="24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37" fillId="0" borderId="24" xfId="0" applyFont="1" applyFill="1" applyBorder="1" applyAlignment="1">
      <alignment horizontal="center" vertical="center"/>
    </xf>
    <xf numFmtId="0" fontId="38" fillId="0" borderId="1" xfId="118" applyFont="1" applyFill="1" applyBorder="1" applyAlignment="1">
      <alignment horizontal="center" vertical="center" shrinkToFit="1"/>
      <protection/>
    </xf>
    <xf numFmtId="186" fontId="38" fillId="0" borderId="24" xfId="118" applyNumberFormat="1" applyFont="1" applyFill="1" applyBorder="1" applyAlignment="1">
      <alignment horizontal="center" vertical="center" shrinkToFit="1"/>
      <protection/>
    </xf>
    <xf numFmtId="0" fontId="37" fillId="0" borderId="38" xfId="0" applyFont="1" applyFill="1" applyBorder="1" applyAlignment="1">
      <alignment horizontal="center" vertical="center" wrapText="1" shrinkToFit="1"/>
    </xf>
    <xf numFmtId="0" fontId="37" fillId="0" borderId="15" xfId="0" applyFont="1" applyFill="1" applyBorder="1" applyAlignment="1">
      <alignment horizontal="center" vertical="center" wrapText="1" shrinkToFit="1"/>
    </xf>
    <xf numFmtId="0" fontId="37" fillId="0" borderId="24" xfId="0" applyFont="1" applyFill="1" applyBorder="1" applyAlignment="1">
      <alignment horizontal="center" vertical="center" shrinkToFit="1"/>
    </xf>
    <xf numFmtId="0" fontId="37" fillId="0" borderId="40" xfId="0" applyFont="1" applyFill="1" applyBorder="1" applyAlignment="1">
      <alignment horizontal="center" vertical="center" shrinkToFit="1"/>
    </xf>
    <xf numFmtId="0" fontId="37" fillId="0" borderId="36" xfId="0" applyFont="1" applyFill="1" applyBorder="1" applyAlignment="1">
      <alignment horizontal="center" vertical="center" wrapText="1" shrinkToFit="1"/>
    </xf>
    <xf numFmtId="0" fontId="37" fillId="0" borderId="41" xfId="0" applyFont="1" applyFill="1" applyBorder="1" applyAlignment="1">
      <alignment horizontal="center" vertical="center" wrapText="1" shrinkToFit="1"/>
    </xf>
    <xf numFmtId="0" fontId="37" fillId="0" borderId="1" xfId="0" applyFont="1" applyFill="1" applyBorder="1" applyAlignment="1">
      <alignment horizontal="center" vertical="center" wrapText="1" shrinkToFit="1"/>
    </xf>
    <xf numFmtId="0" fontId="19" fillId="0" borderId="23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horizontal="center" vertical="center" shrinkToFit="1"/>
    </xf>
    <xf numFmtId="188" fontId="38" fillId="0" borderId="1" xfId="0" applyNumberFormat="1" applyFont="1" applyFill="1" applyBorder="1" applyAlignment="1">
      <alignment horizontal="center" vertical="center" shrinkToFit="1"/>
    </xf>
    <xf numFmtId="188" fontId="38" fillId="0" borderId="24" xfId="0" applyNumberFormat="1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vertical="center"/>
    </xf>
  </cellXfs>
  <cellStyles count="16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RowLevel_7" xfId="22"/>
    <cellStyle name="差" xfId="23"/>
    <cellStyle name="Comma" xfId="24"/>
    <cellStyle name="60% - 强调文字颜色 3" xfId="25"/>
    <cellStyle name="Hyperlink" xfId="26"/>
    <cellStyle name="Percent" xfId="27"/>
    <cellStyle name="好_（统计）2016年2月重点工业项目一览表" xfId="28"/>
    <cellStyle name="Followed Hyperlink" xfId="29"/>
    <cellStyle name="_ET_STYLE_NoName_00__Book1" xfId="30"/>
    <cellStyle name="注释" xfId="31"/>
    <cellStyle name="常规 6" xfId="32"/>
    <cellStyle name="ColLevel_5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标题 1" xfId="41"/>
    <cellStyle name="差_201602乡镇税收" xfId="42"/>
    <cellStyle name="常规 8" xfId="43"/>
    <cellStyle name="ColLevel_7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链接单元格" xfId="52"/>
    <cellStyle name="好_201602乡镇税收" xfId="53"/>
    <cellStyle name="20% - 强调文字颜色 6" xfId="54"/>
    <cellStyle name="强调文字颜色 2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RowLevel_5" xfId="63"/>
    <cellStyle name="20% - 强调文字颜色 2" xfId="64"/>
    <cellStyle name="40% - 强调文字颜色 2" xfId="65"/>
    <cellStyle name="RowLevel_6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0,0&#13;&#10;NA&#13;&#10;" xfId="76"/>
    <cellStyle name="60% - 强调文字颜色 6" xfId="77"/>
    <cellStyle name="样式 1" xfId="78"/>
    <cellStyle name="??" xfId="79"/>
    <cellStyle name="_Book1" xfId="80"/>
    <cellStyle name="常规 10 2 2 2" xfId="81"/>
    <cellStyle name="ColLevel_1" xfId="82"/>
    <cellStyle name="常规 2" xfId="83"/>
    <cellStyle name="ColLevel_2" xfId="84"/>
    <cellStyle name="常规 3" xfId="85"/>
    <cellStyle name="ColLevel_3" xfId="86"/>
    <cellStyle name="常规 4" xfId="87"/>
    <cellStyle name="ColLevel_4" xfId="88"/>
    <cellStyle name="常规 5" xfId="89"/>
    <cellStyle name="ColLevel_6" xfId="90"/>
    <cellStyle name="常规 7" xfId="91"/>
    <cellStyle name="Grey" xfId="92"/>
    <cellStyle name="Normal - Style1" xfId="93"/>
    <cellStyle name="Normal_0105第二套审计报表定稿" xfId="94"/>
    <cellStyle name="Percent [2]" xfId="95"/>
    <cellStyle name="RowLevel_1" xfId="96"/>
    <cellStyle name="RowLevel_2" xfId="97"/>
    <cellStyle name="RowLevel_3" xfId="98"/>
    <cellStyle name="RowLevel_4" xfId="99"/>
    <cellStyle name="百分比 2 6" xfId="100"/>
    <cellStyle name="襞" xfId="101"/>
    <cellStyle name="标题_2017年度前三个月计生报表" xfId="102"/>
    <cellStyle name="常规_Book1_1" xfId="103"/>
    <cellStyle name="差_（统计）2016年2月重点工业项目一览表" xfId="104"/>
    <cellStyle name="差_2016.11 信息月报" xfId="105"/>
    <cellStyle name="差_2016.12 信息月报" xfId="106"/>
    <cellStyle name="差_2017.02 统计月报" xfId="107"/>
    <cellStyle name="差_2017年度前三个月计生报表" xfId="108"/>
    <cellStyle name="差_Book1" xfId="109"/>
    <cellStyle name="差_信息月报2016.6" xfId="110"/>
    <cellStyle name="好_2016.12 信息月报" xfId="111"/>
    <cellStyle name="差_信息月报2016.9" xfId="112"/>
    <cellStyle name="常规 10" xfId="113"/>
    <cellStyle name="常规 10 2 2" xfId="114"/>
    <cellStyle name="常规 10 2 2 2_2016.11 信息月报" xfId="115"/>
    <cellStyle name="常规 10 3 3" xfId="116"/>
    <cellStyle name="常规 10_2016.11 信息月报" xfId="117"/>
    <cellStyle name="常规 11" xfId="118"/>
    <cellStyle name="好_信息月报2016.6" xfId="119"/>
    <cellStyle name="常规 12" xfId="120"/>
    <cellStyle name="常规 13" xfId="121"/>
    <cellStyle name="常规 14" xfId="122"/>
    <cellStyle name="好_信息月报2016.9" xfId="123"/>
    <cellStyle name="常规 15" xfId="124"/>
    <cellStyle name="常规 22" xfId="125"/>
    <cellStyle name="常规 28" xfId="126"/>
    <cellStyle name="표준_kc-elec system check list" xfId="127"/>
    <cellStyle name="常规 9" xfId="128"/>
    <cellStyle name="常规 9 9" xfId="129"/>
    <cellStyle name="常规 9_2016.11 信息月报" xfId="130"/>
    <cellStyle name="常规_2010各县供电情况" xfId="131"/>
    <cellStyle name="常规_2010各县供电情况 3" xfId="132"/>
    <cellStyle name="常规_201602乡镇税收" xfId="133"/>
    <cellStyle name="常规_Sheet1" xfId="134"/>
    <cellStyle name="常规_Sheet2" xfId="135"/>
    <cellStyle name="常规_Sheet2_1" xfId="136"/>
    <cellStyle name="常规_Sheet3" xfId="137"/>
    <cellStyle name="常规_统计局报表1007" xfId="138"/>
    <cellStyle name="常规_镇供电" xfId="139"/>
    <cellStyle name="常规_镇供电_5" xfId="140"/>
    <cellStyle name="常规_镇供电_1" xfId="141"/>
    <cellStyle name="常规_镇供电_10" xfId="142"/>
    <cellStyle name="常规_镇供电_11" xfId="143"/>
    <cellStyle name="常规_镇供电_2" xfId="144"/>
    <cellStyle name="常规_镇供电_3" xfId="145"/>
    <cellStyle name="常规_镇供电_4" xfId="146"/>
    <cellStyle name="常规_镇供电_6" xfId="147"/>
    <cellStyle name="常规_镇供电_8" xfId="148"/>
    <cellStyle name="常规_镇供电_9" xfId="149"/>
    <cellStyle name="常规_镇税收" xfId="150"/>
    <cellStyle name="好_2016.11 信息月报" xfId="151"/>
    <cellStyle name="常规_Sheet1_Sheet1" xfId="152"/>
    <cellStyle name="好_2017.02 统计月报" xfId="153"/>
    <cellStyle name="好_2017年度前三个月计生报表" xfId="154"/>
    <cellStyle name="好_Book1" xfId="155"/>
    <cellStyle name="货币_201602乡镇税收" xfId="156"/>
    <cellStyle name="货币_2016年2月分乡镇固投" xfId="157"/>
    <cellStyle name="霓付 [0]_97MBO" xfId="158"/>
    <cellStyle name="霓付_97MBO" xfId="159"/>
    <cellStyle name="烹拳 [0]_97MBO" xfId="160"/>
    <cellStyle name="烹拳_97MBO" xfId="161"/>
    <cellStyle name="普通_ 白土" xfId="162"/>
    <cellStyle name="千分位[0]_ 白土" xfId="163"/>
    <cellStyle name="千分位_ 白土" xfId="164"/>
    <cellStyle name="千位[0]_laroux" xfId="165"/>
    <cellStyle name="千位_laroux" xfId="166"/>
    <cellStyle name="钎霖_laroux" xfId="167"/>
    <cellStyle name="콤마 [0]_BOILER-CO1" xfId="168"/>
    <cellStyle name="콤마_BOILER-CO1" xfId="169"/>
    <cellStyle name="통화 [0]_BOILER-CO1" xfId="170"/>
    <cellStyle name="통화_BOILER-CO1" xfId="171"/>
    <cellStyle name="표준_0N-HANDLING " xfId="172"/>
    <cellStyle name="常规 9 2" xfId="173"/>
    <cellStyle name="常规_2017年度前三个月计生报表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472;&#32654;&#20025;\&#32508;&#21512;&#20998;&#26512;\2017&#24180;\2017.03\2017.03%20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1在建"/>
      <sheetName val="镇固投"/>
      <sheetName val="县工业"/>
      <sheetName val="县固定资产"/>
      <sheetName val="县供电"/>
      <sheetName val="县社消"/>
      <sheetName val="县财政收支"/>
      <sheetName val="县CPI"/>
      <sheetName val="计生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zoomScale="70" zoomScaleNormal="70" zoomScaleSheetLayoutView="75" workbookViewId="0" topLeftCell="A172">
      <selection activeCell="F14" sqref="F14"/>
    </sheetView>
  </sheetViews>
  <sheetFormatPr defaultColWidth="9.00390625" defaultRowHeight="14.25"/>
  <cols>
    <col min="1" max="1" width="51.50390625" style="325" customWidth="1"/>
    <col min="2" max="2" width="14.75390625" style="325" customWidth="1"/>
    <col min="3" max="3" width="21.625" style="325" customWidth="1"/>
    <col min="4" max="4" width="21.125" style="325" customWidth="1"/>
    <col min="5" max="16384" width="9.00390625" style="325" customWidth="1"/>
  </cols>
  <sheetData>
    <row r="1" spans="1:4" s="324" customFormat="1" ht="49.5" customHeight="1">
      <c r="A1" s="329" t="s">
        <v>0</v>
      </c>
      <c r="B1" s="329"/>
      <c r="C1" s="329"/>
      <c r="D1" s="329"/>
    </row>
    <row r="2" spans="1:4" ht="19.5" customHeight="1">
      <c r="A2" s="330" t="s">
        <v>1</v>
      </c>
      <c r="B2" s="330"/>
      <c r="C2" s="330"/>
      <c r="D2" s="330"/>
    </row>
    <row r="3" spans="1:4" s="325" customFormat="1" ht="49.5" customHeight="1">
      <c r="A3" s="331" t="s">
        <v>2</v>
      </c>
      <c r="B3" s="332" t="s">
        <v>3</v>
      </c>
      <c r="C3" s="333" t="s">
        <v>4</v>
      </c>
      <c r="D3" s="334" t="s">
        <v>5</v>
      </c>
    </row>
    <row r="4" spans="1:4" s="324" customFormat="1" ht="49.5" customHeight="1">
      <c r="A4" s="335" t="s">
        <v>6</v>
      </c>
      <c r="B4" s="336" t="s">
        <v>7</v>
      </c>
      <c r="C4" s="337">
        <v>5890869</v>
      </c>
      <c r="D4" s="338">
        <v>8.125627111046512</v>
      </c>
    </row>
    <row r="5" spans="1:4" s="324" customFormat="1" ht="49.5" customHeight="1">
      <c r="A5" s="335" t="s">
        <v>8</v>
      </c>
      <c r="B5" s="336" t="s">
        <v>7</v>
      </c>
      <c r="C5" s="337">
        <v>175186</v>
      </c>
      <c r="D5" s="338">
        <v>1.0255119547214235</v>
      </c>
    </row>
    <row r="6" spans="1:4" s="324" customFormat="1" ht="49.5" customHeight="1">
      <c r="A6" s="339" t="s">
        <v>9</v>
      </c>
      <c r="B6" s="336" t="s">
        <v>7</v>
      </c>
      <c r="C6" s="337">
        <v>3394880</v>
      </c>
      <c r="D6" s="338">
        <v>8.027242019312581</v>
      </c>
    </row>
    <row r="7" spans="1:4" s="324" customFormat="1" ht="49.5" customHeight="1">
      <c r="A7" s="339" t="s">
        <v>10</v>
      </c>
      <c r="B7" s="336" t="s">
        <v>7</v>
      </c>
      <c r="C7" s="337">
        <v>2320803</v>
      </c>
      <c r="D7" s="338">
        <v>8.860515991169194</v>
      </c>
    </row>
    <row r="8" spans="1:4" s="324" customFormat="1" ht="49.5" customHeight="1">
      <c r="A8" s="339" t="s">
        <v>11</v>
      </c>
      <c r="B8" s="336" t="s">
        <v>7</v>
      </c>
      <c r="C8" s="337">
        <v>3089991</v>
      </c>
      <c r="D8" s="338">
        <v>8.382225817790385</v>
      </c>
    </row>
    <row r="9" spans="1:4" s="324" customFormat="1" ht="49.5" customHeight="1">
      <c r="A9" s="335" t="s">
        <v>12</v>
      </c>
      <c r="B9" s="336" t="s">
        <v>7</v>
      </c>
      <c r="C9" s="337">
        <v>308264.28</v>
      </c>
      <c r="D9" s="338">
        <v>1.15</v>
      </c>
    </row>
    <row r="10" spans="1:4" s="324" customFormat="1" ht="49.5" customHeight="1">
      <c r="A10" s="335" t="s">
        <v>13</v>
      </c>
      <c r="B10" s="336" t="s">
        <v>7</v>
      </c>
      <c r="C10" s="340">
        <v>15366456.56</v>
      </c>
      <c r="D10" s="338">
        <v>12.20227986950131</v>
      </c>
    </row>
    <row r="11" spans="1:4" s="324" customFormat="1" ht="49.5" customHeight="1">
      <c r="A11" s="335" t="s">
        <v>14</v>
      </c>
      <c r="B11" s="336" t="s">
        <v>7</v>
      </c>
      <c r="C11" s="340">
        <v>5168066</v>
      </c>
      <c r="D11" s="341">
        <v>22.4</v>
      </c>
    </row>
    <row r="12" spans="1:4" s="324" customFormat="1" ht="49.5" customHeight="1">
      <c r="A12" s="335" t="s">
        <v>15</v>
      </c>
      <c r="B12" s="336" t="s">
        <v>7</v>
      </c>
      <c r="C12" s="337">
        <v>1164059</v>
      </c>
      <c r="D12" s="341" t="s">
        <v>16</v>
      </c>
    </row>
    <row r="13" spans="1:4" s="324" customFormat="1" ht="49.5" customHeight="1">
      <c r="A13" s="335" t="s">
        <v>17</v>
      </c>
      <c r="B13" s="336" t="s">
        <v>7</v>
      </c>
      <c r="C13" s="342">
        <v>1094142</v>
      </c>
      <c r="D13" s="341" t="s">
        <v>18</v>
      </c>
    </row>
    <row r="14" spans="1:4" s="324" customFormat="1" ht="49.5" customHeight="1">
      <c r="A14" s="335" t="s">
        <v>19</v>
      </c>
      <c r="B14" s="336" t="s">
        <v>7</v>
      </c>
      <c r="C14" s="343">
        <v>15280</v>
      </c>
      <c r="D14" s="344" t="s">
        <v>20</v>
      </c>
    </row>
    <row r="15" spans="1:4" s="324" customFormat="1" ht="49.5" customHeight="1">
      <c r="A15" s="335" t="s">
        <v>21</v>
      </c>
      <c r="B15" s="336" t="s">
        <v>7</v>
      </c>
      <c r="C15" s="340">
        <v>3174360</v>
      </c>
      <c r="D15" s="338">
        <v>12.1</v>
      </c>
    </row>
    <row r="16" spans="1:4" s="324" customFormat="1" ht="49.5" customHeight="1">
      <c r="A16" s="335" t="s">
        <v>22</v>
      </c>
      <c r="B16" s="336" t="s">
        <v>7</v>
      </c>
      <c r="C16" s="340">
        <v>539213</v>
      </c>
      <c r="D16" s="338">
        <v>11.8</v>
      </c>
    </row>
    <row r="17" spans="1:4" s="324" customFormat="1" ht="49.5" customHeight="1">
      <c r="A17" s="335" t="s">
        <v>23</v>
      </c>
      <c r="B17" s="336" t="s">
        <v>7</v>
      </c>
      <c r="C17" s="340">
        <v>311296</v>
      </c>
      <c r="D17" s="345">
        <v>8.5</v>
      </c>
    </row>
    <row r="18" spans="1:4" s="324" customFormat="1" ht="49.5" customHeight="1">
      <c r="A18" s="335" t="s">
        <v>24</v>
      </c>
      <c r="B18" s="336" t="s">
        <v>25</v>
      </c>
      <c r="C18" s="340">
        <v>8455</v>
      </c>
      <c r="D18" s="338">
        <v>122.3</v>
      </c>
    </row>
    <row r="19" spans="1:4" s="324" customFormat="1" ht="49.5" customHeight="1">
      <c r="A19" s="335" t="s">
        <v>26</v>
      </c>
      <c r="B19" s="336" t="s">
        <v>25</v>
      </c>
      <c r="C19" s="340">
        <v>7309</v>
      </c>
      <c r="D19" s="338">
        <v>-58.4</v>
      </c>
    </row>
    <row r="20" spans="1:4" ht="65.25" customHeight="1">
      <c r="A20" s="346" t="s">
        <v>27</v>
      </c>
      <c r="B20" s="346"/>
      <c r="C20" s="346"/>
      <c r="D20" s="346"/>
    </row>
    <row r="21" spans="1:4" ht="30" customHeight="1">
      <c r="A21" s="347"/>
      <c r="B21" s="347"/>
      <c r="C21" s="347"/>
      <c r="D21" s="347"/>
    </row>
    <row r="22" spans="1:4" s="324" customFormat="1" ht="49.5" customHeight="1">
      <c r="A22" s="329" t="s">
        <v>28</v>
      </c>
      <c r="B22" s="329"/>
      <c r="C22" s="329"/>
      <c r="D22" s="329"/>
    </row>
    <row r="23" spans="1:4" ht="19.5" customHeight="1">
      <c r="A23" s="330" t="s">
        <v>1</v>
      </c>
      <c r="B23" s="330"/>
      <c r="C23" s="330"/>
      <c r="D23" s="330"/>
    </row>
    <row r="24" spans="1:4" ht="49.5" customHeight="1">
      <c r="A24" s="331" t="s">
        <v>2</v>
      </c>
      <c r="B24" s="332" t="s">
        <v>3</v>
      </c>
      <c r="C24" s="333" t="s">
        <v>4</v>
      </c>
      <c r="D24" s="334" t="s">
        <v>5</v>
      </c>
    </row>
    <row r="25" spans="1:4" s="324" customFormat="1" ht="49.5" customHeight="1">
      <c r="A25" s="335" t="s">
        <v>29</v>
      </c>
      <c r="B25" s="336" t="s">
        <v>25</v>
      </c>
      <c r="C25" s="337">
        <v>82749</v>
      </c>
      <c r="D25" s="348">
        <v>1.3397832343396088</v>
      </c>
    </row>
    <row r="26" spans="1:4" s="324" customFormat="1" ht="49.5" customHeight="1">
      <c r="A26" s="335" t="s">
        <v>30</v>
      </c>
      <c r="B26" s="336" t="s">
        <v>31</v>
      </c>
      <c r="C26" s="337">
        <v>531796.6761</v>
      </c>
      <c r="D26" s="338">
        <v>7.49277993893249</v>
      </c>
    </row>
    <row r="27" spans="1:4" s="324" customFormat="1" ht="49.5" customHeight="1">
      <c r="A27" s="335" t="s">
        <v>32</v>
      </c>
      <c r="B27" s="336" t="s">
        <v>31</v>
      </c>
      <c r="C27" s="337">
        <v>331574.71872</v>
      </c>
      <c r="D27" s="338">
        <v>7.85364819848719</v>
      </c>
    </row>
    <row r="28" spans="1:4" s="324" customFormat="1" ht="49.5" customHeight="1">
      <c r="A28" s="349" t="s">
        <v>33</v>
      </c>
      <c r="B28" s="336" t="s">
        <v>31</v>
      </c>
      <c r="C28" s="337">
        <v>504917.9943</v>
      </c>
      <c r="D28" s="338">
        <v>6.7215311826616855</v>
      </c>
    </row>
    <row r="29" spans="1:4" s="324" customFormat="1" ht="49.5" customHeight="1">
      <c r="A29" s="349" t="s">
        <v>34</v>
      </c>
      <c r="B29" s="336" t="s">
        <v>31</v>
      </c>
      <c r="C29" s="337">
        <v>26878.6818</v>
      </c>
      <c r="D29" s="338">
        <v>24.378052860488445</v>
      </c>
    </row>
    <row r="30" spans="1:4" s="324" customFormat="1" ht="49.5" customHeight="1">
      <c r="A30" s="335" t="s">
        <v>35</v>
      </c>
      <c r="B30" s="336" t="s">
        <v>36</v>
      </c>
      <c r="C30" s="337">
        <v>1904</v>
      </c>
      <c r="D30" s="350" t="s">
        <v>37</v>
      </c>
    </row>
    <row r="31" spans="1:4" s="324" customFormat="1" ht="49.5" customHeight="1">
      <c r="A31" s="339" t="s">
        <v>38</v>
      </c>
      <c r="B31" s="351" t="s">
        <v>36</v>
      </c>
      <c r="C31" s="337">
        <v>5</v>
      </c>
      <c r="D31" s="352" t="s">
        <v>39</v>
      </c>
    </row>
    <row r="32" spans="1:4" s="324" customFormat="1" ht="49.5" customHeight="1">
      <c r="A32" s="335" t="s">
        <v>40</v>
      </c>
      <c r="B32" s="336" t="s">
        <v>7</v>
      </c>
      <c r="C32" s="353">
        <v>707644.130121425</v>
      </c>
      <c r="D32" s="338">
        <v>62.4</v>
      </c>
    </row>
    <row r="33" spans="1:4" s="324" customFormat="1" ht="49.5" customHeight="1">
      <c r="A33" s="335" t="s">
        <v>41</v>
      </c>
      <c r="B33" s="336" t="s">
        <v>7</v>
      </c>
      <c r="C33" s="337">
        <v>35804.318521425</v>
      </c>
      <c r="D33" s="344" t="s">
        <v>20</v>
      </c>
    </row>
    <row r="34" spans="1:4" s="324" customFormat="1" ht="49.5" customHeight="1">
      <c r="A34" s="335" t="s">
        <v>42</v>
      </c>
      <c r="B34" s="336" t="s">
        <v>43</v>
      </c>
      <c r="C34" s="354">
        <v>101</v>
      </c>
      <c r="D34" s="355">
        <v>1</v>
      </c>
    </row>
    <row r="35" spans="1:4" s="324" customFormat="1" ht="49.5" customHeight="1">
      <c r="A35" s="335" t="s">
        <v>44</v>
      </c>
      <c r="B35" s="336" t="s">
        <v>43</v>
      </c>
      <c r="C35" s="355">
        <v>100.5</v>
      </c>
      <c r="D35" s="348">
        <v>0.5</v>
      </c>
    </row>
    <row r="36" spans="1:4" s="324" customFormat="1" ht="49.5" customHeight="1">
      <c r="A36" s="335" t="s">
        <v>45</v>
      </c>
      <c r="B36" s="336" t="s">
        <v>46</v>
      </c>
      <c r="C36" s="337">
        <v>24612</v>
      </c>
      <c r="D36" s="348">
        <v>7.8</v>
      </c>
    </row>
    <row r="37" spans="1:4" s="324" customFormat="1" ht="49.5" customHeight="1">
      <c r="A37" s="356" t="s">
        <v>47</v>
      </c>
      <c r="B37" s="336" t="s">
        <v>46</v>
      </c>
      <c r="C37" s="337">
        <v>16455</v>
      </c>
      <c r="D37" s="348">
        <v>5.9</v>
      </c>
    </row>
    <row r="38" spans="1:4" s="324" customFormat="1" ht="49.5" customHeight="1">
      <c r="A38" s="356" t="s">
        <v>48</v>
      </c>
      <c r="B38" s="336" t="s">
        <v>46</v>
      </c>
      <c r="C38" s="337">
        <v>33253</v>
      </c>
      <c r="D38" s="348">
        <v>8.2</v>
      </c>
    </row>
    <row r="39" spans="1:4" s="324" customFormat="1" ht="49.5" customHeight="1">
      <c r="A39" s="356" t="s">
        <v>49</v>
      </c>
      <c r="B39" s="336" t="s">
        <v>46</v>
      </c>
      <c r="C39" s="337">
        <v>15176</v>
      </c>
      <c r="D39" s="348">
        <v>6.6</v>
      </c>
    </row>
    <row r="40" spans="1:4" ht="49.5" customHeight="1">
      <c r="A40" s="357" t="s">
        <v>50</v>
      </c>
      <c r="B40" s="346"/>
      <c r="C40" s="346"/>
      <c r="D40" s="346"/>
    </row>
    <row r="41" spans="1:4" ht="49.5" customHeight="1">
      <c r="A41" s="358"/>
      <c r="B41" s="358"/>
      <c r="C41" s="358"/>
      <c r="D41" s="358"/>
    </row>
    <row r="42" spans="1:4" s="324" customFormat="1" ht="49.5" customHeight="1">
      <c r="A42" s="329" t="s">
        <v>51</v>
      </c>
      <c r="B42" s="329"/>
      <c r="C42" s="329"/>
      <c r="D42" s="329"/>
    </row>
    <row r="43" spans="1:4" ht="24.75" customHeight="1">
      <c r="A43" s="359"/>
      <c r="B43" s="360"/>
      <c r="C43" s="361"/>
      <c r="D43" s="362" t="s">
        <v>52</v>
      </c>
    </row>
    <row r="44" spans="1:4" ht="79.5" customHeight="1">
      <c r="A44" s="363" t="s">
        <v>53</v>
      </c>
      <c r="B44" s="332" t="s">
        <v>54</v>
      </c>
      <c r="C44" s="333" t="s">
        <v>4</v>
      </c>
      <c r="D44" s="334" t="s">
        <v>5</v>
      </c>
    </row>
    <row r="45" spans="1:4" ht="60" customHeight="1">
      <c r="A45" s="364" t="s">
        <v>55</v>
      </c>
      <c r="B45" s="365">
        <v>782</v>
      </c>
      <c r="C45" s="366">
        <v>15366456.56</v>
      </c>
      <c r="D45" s="367">
        <v>12.20227986950131</v>
      </c>
    </row>
    <row r="46" spans="1:4" ht="60" customHeight="1">
      <c r="A46" s="368" t="s">
        <v>56</v>
      </c>
      <c r="B46" s="369">
        <v>332</v>
      </c>
      <c r="C46" s="370">
        <v>4021456.142</v>
      </c>
      <c r="D46" s="367">
        <v>11.305300490544738</v>
      </c>
    </row>
    <row r="47" spans="1:4" ht="60" customHeight="1">
      <c r="A47" s="368" t="s">
        <v>57</v>
      </c>
      <c r="B47" s="369">
        <v>279</v>
      </c>
      <c r="C47" s="370">
        <v>3141823.0719999997</v>
      </c>
      <c r="D47" s="367">
        <v>11.036642559880121</v>
      </c>
    </row>
    <row r="48" spans="1:4" ht="60" customHeight="1">
      <c r="A48" s="368" t="s">
        <v>58</v>
      </c>
      <c r="B48" s="369">
        <v>40</v>
      </c>
      <c r="C48" s="370">
        <v>1851960.114</v>
      </c>
      <c r="D48" s="367">
        <v>18.44215123885624</v>
      </c>
    </row>
    <row r="49" spans="1:4" ht="60" customHeight="1">
      <c r="A49" s="368" t="s">
        <v>59</v>
      </c>
      <c r="B49" s="369">
        <v>167</v>
      </c>
      <c r="C49" s="370">
        <v>3734874.7079999996</v>
      </c>
      <c r="D49" s="367">
        <v>12.540679618751156</v>
      </c>
    </row>
    <row r="50" spans="1:4" ht="60" customHeight="1">
      <c r="A50" s="368" t="s">
        <v>60</v>
      </c>
      <c r="B50" s="369">
        <v>12</v>
      </c>
      <c r="C50" s="370">
        <v>250685.135</v>
      </c>
      <c r="D50" s="367">
        <v>40.87330049345408</v>
      </c>
    </row>
    <row r="51" spans="1:4" ht="60" customHeight="1">
      <c r="A51" s="368" t="s">
        <v>61</v>
      </c>
      <c r="B51" s="369">
        <v>102</v>
      </c>
      <c r="C51" s="370">
        <v>1946817.789</v>
      </c>
      <c r="D51" s="367">
        <v>9.494625655788937</v>
      </c>
    </row>
    <row r="52" spans="1:4" ht="60" customHeight="1">
      <c r="A52" s="368" t="s">
        <v>62</v>
      </c>
      <c r="B52" s="369">
        <v>57</v>
      </c>
      <c r="C52" s="370">
        <v>1442666.417</v>
      </c>
      <c r="D52" s="367">
        <v>16.013266591820297</v>
      </c>
    </row>
    <row r="53" spans="1:4" ht="60" customHeight="1">
      <c r="A53" s="368" t="s">
        <v>63</v>
      </c>
      <c r="B53" s="369">
        <v>71</v>
      </c>
      <c r="C53" s="370">
        <v>1944654.1350000002</v>
      </c>
      <c r="D53" s="367">
        <v>9.052937649701988</v>
      </c>
    </row>
    <row r="54" spans="1:4" ht="60" customHeight="1">
      <c r="A54" s="368" t="s">
        <v>64</v>
      </c>
      <c r="B54" s="369">
        <v>18</v>
      </c>
      <c r="C54" s="370">
        <v>759066.7</v>
      </c>
      <c r="D54" s="367">
        <v>7.664443641193586</v>
      </c>
    </row>
    <row r="55" spans="1:4" ht="60" customHeight="1">
      <c r="A55" s="368" t="s">
        <v>65</v>
      </c>
      <c r="B55" s="369">
        <v>23</v>
      </c>
      <c r="C55" s="370">
        <v>430533.525</v>
      </c>
      <c r="D55" s="367">
        <v>4.047278127789866</v>
      </c>
    </row>
    <row r="56" spans="1:4" ht="60" customHeight="1">
      <c r="A56" s="368" t="s">
        <v>66</v>
      </c>
      <c r="B56" s="369">
        <v>13</v>
      </c>
      <c r="C56" s="370">
        <v>424027.255</v>
      </c>
      <c r="D56" s="367">
        <v>7.274483356276292</v>
      </c>
    </row>
    <row r="57" spans="1:4" ht="56.25" customHeight="1">
      <c r="A57" s="371" t="s">
        <v>67</v>
      </c>
      <c r="B57" s="371"/>
      <c r="C57" s="371"/>
      <c r="D57" s="371"/>
    </row>
    <row r="58" spans="1:4" ht="45" customHeight="1">
      <c r="A58" s="372"/>
      <c r="B58" s="373"/>
      <c r="C58" s="373"/>
      <c r="D58" s="374"/>
    </row>
    <row r="59" spans="1:4" s="326" customFormat="1" ht="49.5" customHeight="1">
      <c r="A59" s="329" t="s">
        <v>68</v>
      </c>
      <c r="B59" s="329"/>
      <c r="C59" s="329"/>
      <c r="D59" s="329"/>
    </row>
    <row r="60" spans="1:4" s="324" customFormat="1" ht="19.5" customHeight="1">
      <c r="A60" s="375"/>
      <c r="B60" s="375"/>
      <c r="C60" s="375"/>
      <c r="D60" s="375"/>
    </row>
    <row r="61" spans="1:4" s="324" customFormat="1" ht="90" customHeight="1">
      <c r="A61" s="376" t="s">
        <v>69</v>
      </c>
      <c r="B61" s="377" t="s">
        <v>3</v>
      </c>
      <c r="C61" s="378" t="s">
        <v>4</v>
      </c>
      <c r="D61" s="379" t="s">
        <v>5</v>
      </c>
    </row>
    <row r="62" spans="1:4" s="324" customFormat="1" ht="90" customHeight="1">
      <c r="A62" s="380" t="s">
        <v>70</v>
      </c>
      <c r="B62" s="381" t="s">
        <v>7</v>
      </c>
      <c r="C62" s="382">
        <v>3174359.7</v>
      </c>
      <c r="D62" s="383">
        <v>12.1</v>
      </c>
    </row>
    <row r="63" spans="1:4" s="324" customFormat="1" ht="90" customHeight="1">
      <c r="A63" s="380" t="s">
        <v>71</v>
      </c>
      <c r="B63" s="381" t="s">
        <v>7</v>
      </c>
      <c r="C63" s="382">
        <v>1341128.8</v>
      </c>
      <c r="D63" s="383">
        <v>20.7</v>
      </c>
    </row>
    <row r="64" spans="1:4" s="324" customFormat="1" ht="90" customHeight="1">
      <c r="A64" s="384" t="s">
        <v>72</v>
      </c>
      <c r="B64" s="381" t="s">
        <v>7</v>
      </c>
      <c r="C64" s="385">
        <v>1321323</v>
      </c>
      <c r="D64" s="383">
        <v>20.9</v>
      </c>
    </row>
    <row r="65" spans="1:4" s="324" customFormat="1" ht="90" customHeight="1">
      <c r="A65" s="384" t="s">
        <v>73</v>
      </c>
      <c r="B65" s="381" t="s">
        <v>7</v>
      </c>
      <c r="C65" s="385">
        <v>19805.800000000003</v>
      </c>
      <c r="D65" s="383">
        <v>10.1</v>
      </c>
    </row>
    <row r="66" spans="1:4" s="324" customFormat="1" ht="90" customHeight="1">
      <c r="A66" s="380" t="s">
        <v>74</v>
      </c>
      <c r="B66" s="381" t="s">
        <v>7</v>
      </c>
      <c r="C66" s="386">
        <v>5168066</v>
      </c>
      <c r="D66" s="387">
        <v>22.4</v>
      </c>
    </row>
    <row r="67" spans="1:4" s="324" customFormat="1" ht="90" customHeight="1">
      <c r="A67" s="388" t="s">
        <v>75</v>
      </c>
      <c r="B67" s="381" t="s">
        <v>7</v>
      </c>
      <c r="C67" s="386">
        <v>4863707</v>
      </c>
      <c r="D67" s="387">
        <v>23.4</v>
      </c>
    </row>
    <row r="68" spans="1:4" s="324" customFormat="1" ht="90" customHeight="1">
      <c r="A68" s="388" t="s">
        <v>76</v>
      </c>
      <c r="B68" s="381" t="s">
        <v>7</v>
      </c>
      <c r="C68" s="386">
        <v>304359</v>
      </c>
      <c r="D68" s="389">
        <v>8.4</v>
      </c>
    </row>
    <row r="69" spans="1:4" ht="85.5" customHeight="1">
      <c r="A69" s="346" t="s">
        <v>77</v>
      </c>
      <c r="B69" s="346"/>
      <c r="C69" s="346"/>
      <c r="D69" s="346"/>
    </row>
    <row r="70" spans="1:4" ht="45" customHeight="1">
      <c r="A70" s="372"/>
      <c r="B70" s="373"/>
      <c r="C70" s="373"/>
      <c r="D70" s="390"/>
    </row>
    <row r="71" spans="1:4" s="324" customFormat="1" ht="49.5" customHeight="1">
      <c r="A71" s="329" t="s">
        <v>78</v>
      </c>
      <c r="B71" s="329"/>
      <c r="C71" s="329"/>
      <c r="D71" s="329"/>
    </row>
    <row r="72" spans="1:4" ht="19.5" customHeight="1">
      <c r="A72" s="373"/>
      <c r="B72" s="373"/>
      <c r="C72" s="373"/>
      <c r="D72" s="373"/>
    </row>
    <row r="73" spans="1:4" ht="79.5" customHeight="1">
      <c r="A73" s="331" t="s">
        <v>69</v>
      </c>
      <c r="B73" s="332" t="s">
        <v>3</v>
      </c>
      <c r="C73" s="333" t="s">
        <v>4</v>
      </c>
      <c r="D73" s="334" t="s">
        <v>5</v>
      </c>
    </row>
    <row r="74" spans="1:4" s="324" customFormat="1" ht="79.5" customHeight="1">
      <c r="A74" s="391" t="s">
        <v>79</v>
      </c>
      <c r="B74" s="392" t="s">
        <v>7</v>
      </c>
      <c r="C74" s="385">
        <f>C75/0.9</f>
        <v>1321888.1022222221</v>
      </c>
      <c r="D74" s="393">
        <v>3.4</v>
      </c>
    </row>
    <row r="75" spans="1:4" s="324" customFormat="1" ht="79.5" customHeight="1">
      <c r="A75" s="391" t="s">
        <v>80</v>
      </c>
      <c r="B75" s="392" t="s">
        <v>7</v>
      </c>
      <c r="C75" s="385">
        <v>1189699.292</v>
      </c>
      <c r="D75" s="348">
        <v>1.3</v>
      </c>
    </row>
    <row r="76" spans="1:4" s="324" customFormat="1" ht="79.5" customHeight="1">
      <c r="A76" s="391" t="s">
        <v>81</v>
      </c>
      <c r="B76" s="392" t="s">
        <v>25</v>
      </c>
      <c r="C76" s="385">
        <v>82749</v>
      </c>
      <c r="D76" s="348">
        <v>1.3397832343396088</v>
      </c>
    </row>
    <row r="77" spans="1:4" s="324" customFormat="1" ht="79.5" customHeight="1">
      <c r="A77" s="391" t="s">
        <v>82</v>
      </c>
      <c r="B77" s="392" t="s">
        <v>25</v>
      </c>
      <c r="C77" s="385">
        <v>49406</v>
      </c>
      <c r="D77" s="348">
        <v>26.257954051774803</v>
      </c>
    </row>
    <row r="78" spans="1:4" s="324" customFormat="1" ht="79.5" customHeight="1">
      <c r="A78" s="391" t="s">
        <v>83</v>
      </c>
      <c r="B78" s="392" t="s">
        <v>36</v>
      </c>
      <c r="C78" s="386">
        <v>12</v>
      </c>
      <c r="D78" s="350" t="s">
        <v>84</v>
      </c>
    </row>
    <row r="79" spans="1:4" s="324" customFormat="1" ht="79.5" customHeight="1">
      <c r="A79" s="391" t="s">
        <v>85</v>
      </c>
      <c r="B79" s="392" t="s">
        <v>25</v>
      </c>
      <c r="C79" s="386">
        <v>16565</v>
      </c>
      <c r="D79" s="348">
        <v>153.6</v>
      </c>
    </row>
    <row r="80" spans="1:4" s="324" customFormat="1" ht="79.5" customHeight="1">
      <c r="A80" s="391" t="s">
        <v>86</v>
      </c>
      <c r="B80" s="392" t="s">
        <v>25</v>
      </c>
      <c r="C80" s="386">
        <v>8455</v>
      </c>
      <c r="D80" s="348">
        <v>122.3</v>
      </c>
    </row>
    <row r="81" spans="1:4" s="324" customFormat="1" ht="79.5" customHeight="1">
      <c r="A81" s="391" t="s">
        <v>87</v>
      </c>
      <c r="B81" s="392" t="s">
        <v>7</v>
      </c>
      <c r="C81" s="386">
        <v>1753293</v>
      </c>
      <c r="D81" s="348">
        <v>3.2</v>
      </c>
    </row>
    <row r="82" spans="1:4" s="324" customFormat="1" ht="79.5" customHeight="1">
      <c r="A82" s="380" t="s">
        <v>88</v>
      </c>
      <c r="B82" s="381"/>
      <c r="C82" s="386"/>
      <c r="D82" s="394"/>
    </row>
    <row r="83" spans="1:4" s="324" customFormat="1" ht="79.5" customHeight="1">
      <c r="A83" s="380" t="s">
        <v>89</v>
      </c>
      <c r="B83" s="381" t="s">
        <v>25</v>
      </c>
      <c r="C83" s="386">
        <v>7309</v>
      </c>
      <c r="D83" s="348">
        <v>-58.4</v>
      </c>
    </row>
    <row r="84" spans="1:4" ht="51" customHeight="1">
      <c r="A84" s="395"/>
      <c r="B84" s="396"/>
      <c r="C84" s="396"/>
      <c r="D84" s="396"/>
    </row>
    <row r="85" spans="1:4" s="324" customFormat="1" ht="49.5" customHeight="1">
      <c r="A85" s="329" t="s">
        <v>90</v>
      </c>
      <c r="B85" s="329"/>
      <c r="C85" s="329"/>
      <c r="D85" s="329"/>
    </row>
    <row r="86" spans="1:4" ht="19.5" customHeight="1">
      <c r="A86" s="372"/>
      <c r="B86" s="373"/>
      <c r="C86" s="373"/>
      <c r="D86" s="373"/>
    </row>
    <row r="87" spans="1:4" ht="60" customHeight="1">
      <c r="A87" s="331" t="s">
        <v>69</v>
      </c>
      <c r="B87" s="332" t="s">
        <v>3</v>
      </c>
      <c r="C87" s="333" t="s">
        <v>4</v>
      </c>
      <c r="D87" s="334" t="s">
        <v>5</v>
      </c>
    </row>
    <row r="88" spans="1:4" s="324" customFormat="1" ht="60" customHeight="1">
      <c r="A88" s="380" t="s">
        <v>91</v>
      </c>
      <c r="B88" s="381" t="s">
        <v>7</v>
      </c>
      <c r="C88" s="386">
        <v>539213</v>
      </c>
      <c r="D88" s="348">
        <v>11.8</v>
      </c>
    </row>
    <row r="89" spans="1:4" s="324" customFormat="1" ht="60" customHeight="1">
      <c r="A89" s="380" t="s">
        <v>92</v>
      </c>
      <c r="B89" s="381" t="s">
        <v>7</v>
      </c>
      <c r="C89" s="386">
        <v>311296</v>
      </c>
      <c r="D89" s="394">
        <v>8.5</v>
      </c>
    </row>
    <row r="90" spans="1:4" s="324" customFormat="1" ht="60" customHeight="1">
      <c r="A90" s="380" t="s">
        <v>93</v>
      </c>
      <c r="B90" s="381" t="s">
        <v>7</v>
      </c>
      <c r="C90" s="386">
        <v>227917</v>
      </c>
      <c r="D90" s="348">
        <v>16.6</v>
      </c>
    </row>
    <row r="91" spans="1:4" s="324" customFormat="1" ht="60" customHeight="1">
      <c r="A91" s="380" t="s">
        <v>94</v>
      </c>
      <c r="B91" s="381" t="s">
        <v>7</v>
      </c>
      <c r="C91" s="386">
        <v>618963</v>
      </c>
      <c r="D91" s="348">
        <v>14.3</v>
      </c>
    </row>
    <row r="92" spans="1:4" s="324" customFormat="1" ht="60" customHeight="1">
      <c r="A92" s="380" t="s">
        <v>95</v>
      </c>
      <c r="B92" s="381" t="s">
        <v>7</v>
      </c>
      <c r="C92" s="385">
        <v>496731.31584254</v>
      </c>
      <c r="D92" s="348">
        <v>16.16095265685838</v>
      </c>
    </row>
    <row r="93" spans="1:4" s="324" customFormat="1" ht="60" customHeight="1">
      <c r="A93" s="380" t="s">
        <v>96</v>
      </c>
      <c r="B93" s="381" t="s">
        <v>7</v>
      </c>
      <c r="C93" s="385">
        <v>267730.49999999994</v>
      </c>
      <c r="D93" s="348">
        <v>21.737017068977508</v>
      </c>
    </row>
    <row r="94" spans="1:4" s="324" customFormat="1" ht="60" customHeight="1">
      <c r="A94" s="380" t="s">
        <v>97</v>
      </c>
      <c r="B94" s="381" t="s">
        <v>7</v>
      </c>
      <c r="C94" s="385">
        <v>229000.81584254006</v>
      </c>
      <c r="D94" s="348">
        <v>10.256622555631765</v>
      </c>
    </row>
    <row r="95" spans="1:4" s="324" customFormat="1" ht="60" customHeight="1">
      <c r="A95" s="397" t="s">
        <v>98</v>
      </c>
      <c r="B95" s="398" t="s">
        <v>98</v>
      </c>
      <c r="C95" s="376" t="s">
        <v>99</v>
      </c>
      <c r="D95" s="399" t="s">
        <v>100</v>
      </c>
    </row>
    <row r="96" spans="1:4" s="324" customFormat="1" ht="60" customHeight="1">
      <c r="A96" s="380" t="s">
        <v>101</v>
      </c>
      <c r="B96" s="381" t="s">
        <v>7</v>
      </c>
      <c r="C96" s="400">
        <v>9856993</v>
      </c>
      <c r="D96" s="401">
        <v>16.1</v>
      </c>
    </row>
    <row r="97" spans="1:4" s="324" customFormat="1" ht="60" customHeight="1">
      <c r="A97" s="380" t="s">
        <v>102</v>
      </c>
      <c r="B97" s="381" t="s">
        <v>7</v>
      </c>
      <c r="C97" s="400">
        <v>6279785</v>
      </c>
      <c r="D97" s="401">
        <v>10</v>
      </c>
    </row>
    <row r="98" spans="1:4" s="327" customFormat="1" ht="60" customHeight="1">
      <c r="A98" s="380" t="s">
        <v>103</v>
      </c>
      <c r="B98" s="381" t="s">
        <v>7</v>
      </c>
      <c r="C98" s="400">
        <v>7897987</v>
      </c>
      <c r="D98" s="401">
        <v>0.1</v>
      </c>
    </row>
    <row r="99" spans="1:4" s="327" customFormat="1" ht="60" customHeight="1">
      <c r="A99" s="380" t="s">
        <v>104</v>
      </c>
      <c r="B99" s="381" t="s">
        <v>7</v>
      </c>
      <c r="C99" s="400">
        <v>1141061</v>
      </c>
      <c r="D99" s="344" t="s">
        <v>20</v>
      </c>
    </row>
    <row r="100" spans="1:4" s="327" customFormat="1" ht="60" customHeight="1">
      <c r="A100" s="380" t="s">
        <v>105</v>
      </c>
      <c r="B100" s="381" t="s">
        <v>7</v>
      </c>
      <c r="C100" s="400">
        <v>1713216</v>
      </c>
      <c r="D100" s="344" t="s">
        <v>20</v>
      </c>
    </row>
    <row r="101" spans="1:4" s="324" customFormat="1" ht="60" customHeight="1">
      <c r="A101" s="380" t="s">
        <v>106</v>
      </c>
      <c r="B101" s="381" t="s">
        <v>7</v>
      </c>
      <c r="C101" s="400">
        <v>3278821</v>
      </c>
      <c r="D101" s="344" t="s">
        <v>20</v>
      </c>
    </row>
    <row r="102" spans="1:4" s="324" customFormat="1" ht="60" customHeight="1">
      <c r="A102" s="380" t="s">
        <v>107</v>
      </c>
      <c r="B102" s="381" t="s">
        <v>7</v>
      </c>
      <c r="C102" s="400">
        <v>1400232</v>
      </c>
      <c r="D102" s="344" t="s">
        <v>20</v>
      </c>
    </row>
    <row r="103" spans="1:4" s="324" customFormat="1" ht="49.5" customHeight="1">
      <c r="A103" s="329" t="s">
        <v>108</v>
      </c>
      <c r="B103" s="329"/>
      <c r="C103" s="329"/>
      <c r="D103" s="329"/>
    </row>
    <row r="104" spans="1:4" ht="19.5" customHeight="1">
      <c r="A104" s="372"/>
      <c r="B104" s="373"/>
      <c r="C104" s="373"/>
      <c r="D104" s="374"/>
    </row>
    <row r="105" spans="1:4" ht="49.5" customHeight="1">
      <c r="A105" s="402" t="s">
        <v>109</v>
      </c>
      <c r="B105" s="403" t="s">
        <v>3</v>
      </c>
      <c r="C105" s="404" t="s">
        <v>110</v>
      </c>
      <c r="D105" s="405"/>
    </row>
    <row r="106" spans="1:4" ht="49.5" customHeight="1">
      <c r="A106" s="406"/>
      <c r="B106" s="407"/>
      <c r="C106" s="408" t="s">
        <v>111</v>
      </c>
      <c r="D106" s="334" t="s">
        <v>112</v>
      </c>
    </row>
    <row r="107" spans="1:4" ht="49.5" customHeight="1">
      <c r="A107" s="409" t="s">
        <v>113</v>
      </c>
      <c r="B107" s="410" t="s">
        <v>43</v>
      </c>
      <c r="C107" s="411">
        <v>100.62424743</v>
      </c>
      <c r="D107" s="412">
        <v>101</v>
      </c>
    </row>
    <row r="108" spans="1:4" ht="49.5" customHeight="1">
      <c r="A108" s="409" t="s">
        <v>114</v>
      </c>
      <c r="B108" s="410" t="s">
        <v>43</v>
      </c>
      <c r="C108" s="411">
        <v>102.13221736</v>
      </c>
      <c r="D108" s="412">
        <v>101.73078394</v>
      </c>
    </row>
    <row r="109" spans="1:4" ht="49.5" customHeight="1">
      <c r="A109" s="409" t="s">
        <v>115</v>
      </c>
      <c r="B109" s="410" t="s">
        <v>43</v>
      </c>
      <c r="C109" s="411">
        <v>99.71917862</v>
      </c>
      <c r="D109" s="412">
        <v>100.49114214</v>
      </c>
    </row>
    <row r="110" spans="1:4" ht="49.5" customHeight="1">
      <c r="A110" s="409" t="s">
        <v>116</v>
      </c>
      <c r="B110" s="410" t="s">
        <v>43</v>
      </c>
      <c r="C110" s="411">
        <v>98.05827562</v>
      </c>
      <c r="D110" s="412">
        <v>98.64044699</v>
      </c>
    </row>
    <row r="111" spans="1:4" ht="49.5" customHeight="1">
      <c r="A111" s="409" t="s">
        <v>117</v>
      </c>
      <c r="B111" s="410" t="s">
        <v>43</v>
      </c>
      <c r="C111" s="411">
        <v>97.02362335</v>
      </c>
      <c r="D111" s="412">
        <v>97.60639893</v>
      </c>
    </row>
    <row r="112" spans="1:4" ht="49.5" customHeight="1">
      <c r="A112" s="409" t="s">
        <v>118</v>
      </c>
      <c r="B112" s="410" t="s">
        <v>43</v>
      </c>
      <c r="C112" s="411">
        <v>99.92629426</v>
      </c>
      <c r="D112" s="412">
        <v>99.92425654</v>
      </c>
    </row>
    <row r="113" spans="1:4" ht="49.5" customHeight="1">
      <c r="A113" s="409" t="s">
        <v>119</v>
      </c>
      <c r="B113" s="410" t="s">
        <v>43</v>
      </c>
      <c r="C113" s="411">
        <v>87.20322741</v>
      </c>
      <c r="D113" s="412">
        <v>85.45013685</v>
      </c>
    </row>
    <row r="114" spans="1:4" ht="49.5" customHeight="1">
      <c r="A114" s="409" t="s">
        <v>120</v>
      </c>
      <c r="B114" s="410" t="s">
        <v>43</v>
      </c>
      <c r="C114" s="411">
        <v>90.9089754</v>
      </c>
      <c r="D114" s="412">
        <v>93.96783348</v>
      </c>
    </row>
    <row r="115" spans="1:4" ht="49.5" customHeight="1">
      <c r="A115" s="409" t="s">
        <v>121</v>
      </c>
      <c r="B115" s="410" t="s">
        <v>43</v>
      </c>
      <c r="C115" s="411">
        <v>85.59648335</v>
      </c>
      <c r="D115" s="412">
        <v>90.42187201</v>
      </c>
    </row>
    <row r="116" spans="1:4" ht="49.5" customHeight="1">
      <c r="A116" s="409" t="s">
        <v>122</v>
      </c>
      <c r="B116" s="410" t="s">
        <v>43</v>
      </c>
      <c r="C116" s="411"/>
      <c r="D116" s="412"/>
    </row>
    <row r="117" spans="1:4" ht="49.5" customHeight="1">
      <c r="A117" s="413" t="s">
        <v>123</v>
      </c>
      <c r="B117" s="410" t="s">
        <v>43</v>
      </c>
      <c r="C117" s="411">
        <v>99.73551877</v>
      </c>
      <c r="D117" s="412">
        <v>101.34224883</v>
      </c>
    </row>
    <row r="118" spans="1:4" ht="49.5" customHeight="1">
      <c r="A118" s="413" t="s">
        <v>124</v>
      </c>
      <c r="B118" s="410" t="s">
        <v>43</v>
      </c>
      <c r="C118" s="411">
        <v>102.54636458</v>
      </c>
      <c r="D118" s="412">
        <v>101.58378136</v>
      </c>
    </row>
    <row r="119" spans="1:4" ht="49.5" customHeight="1">
      <c r="A119" s="413" t="s">
        <v>125</v>
      </c>
      <c r="B119" s="410" t="s">
        <v>43</v>
      </c>
      <c r="C119" s="411">
        <v>101.89765512</v>
      </c>
      <c r="D119" s="412">
        <v>101.58503624</v>
      </c>
    </row>
    <row r="120" spans="1:4" ht="49.5" customHeight="1">
      <c r="A120" s="413" t="s">
        <v>126</v>
      </c>
      <c r="B120" s="410" t="s">
        <v>43</v>
      </c>
      <c r="C120" s="411">
        <v>99.37859803</v>
      </c>
      <c r="D120" s="412">
        <v>101.28979267</v>
      </c>
    </row>
    <row r="121" spans="1:4" ht="49.5" customHeight="1">
      <c r="A121" s="413" t="s">
        <v>127</v>
      </c>
      <c r="B121" s="410" t="s">
        <v>43</v>
      </c>
      <c r="C121" s="411">
        <v>102.5181364</v>
      </c>
      <c r="D121" s="412">
        <v>102.95524803</v>
      </c>
    </row>
    <row r="122" spans="1:4" ht="49.5" customHeight="1">
      <c r="A122" s="413" t="s">
        <v>128</v>
      </c>
      <c r="B122" s="410" t="s">
        <v>43</v>
      </c>
      <c r="C122" s="411">
        <v>102.25918488</v>
      </c>
      <c r="D122" s="412">
        <v>101.47210543</v>
      </c>
    </row>
    <row r="123" spans="1:4" s="328" customFormat="1" ht="49.5" customHeight="1">
      <c r="A123" s="413" t="s">
        <v>129</v>
      </c>
      <c r="B123" s="410" t="s">
        <v>43</v>
      </c>
      <c r="C123" s="411">
        <v>106.23150851</v>
      </c>
      <c r="D123" s="412">
        <v>106.89397421</v>
      </c>
    </row>
    <row r="124" spans="1:4" s="328" customFormat="1" ht="45" customHeight="1">
      <c r="A124" s="325"/>
      <c r="B124" s="325"/>
      <c r="C124" s="325"/>
      <c r="D124" s="325"/>
    </row>
    <row r="125" ht="53.25" customHeight="1"/>
    <row r="126" ht="53.25" customHeight="1"/>
    <row r="127" ht="53.25" customHeight="1"/>
    <row r="128" ht="53.25" customHeight="1"/>
    <row r="129" ht="53.25" customHeight="1"/>
    <row r="130" ht="53.25" customHeight="1"/>
    <row r="131" ht="53.25" customHeight="1"/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45" customHeight="1"/>
    <row r="141" ht="45" customHeight="1"/>
    <row r="142" ht="45" customHeight="1"/>
    <row r="143" ht="48" customHeight="1"/>
    <row r="144" ht="48" customHeight="1"/>
    <row r="145" ht="48" customHeight="1"/>
    <row r="146" ht="48" customHeight="1"/>
    <row r="147" ht="48" customHeight="1"/>
    <row r="148" ht="48" customHeight="1"/>
    <row r="149" ht="48" customHeight="1"/>
    <row r="150" ht="48" customHeight="1"/>
    <row r="151" ht="48" customHeight="1"/>
    <row r="152" ht="48" customHeight="1"/>
    <row r="153" ht="48" customHeight="1"/>
    <row r="154" ht="48" customHeight="1"/>
    <row r="155" ht="48" customHeight="1"/>
    <row r="156" ht="48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44.25" customHeight="1"/>
    <row r="172" ht="57.7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.5" customHeight="1"/>
    <row r="182" ht="19.5" customHeight="1"/>
    <row r="183" ht="19.5" customHeight="1"/>
    <row r="184" ht="19.5" customHeight="1"/>
    <row r="185" ht="19.5" customHeight="1"/>
    <row r="186" ht="10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</sheetData>
  <sheetProtection/>
  <mergeCells count="20">
    <mergeCell ref="A1:D1"/>
    <mergeCell ref="A2:D2"/>
    <mergeCell ref="A20:D20"/>
    <mergeCell ref="A21:D21"/>
    <mergeCell ref="A22:D22"/>
    <mergeCell ref="A23:D23"/>
    <mergeCell ref="A40:D40"/>
    <mergeCell ref="A41:D41"/>
    <mergeCell ref="A42:D42"/>
    <mergeCell ref="A57:D57"/>
    <mergeCell ref="A59:D59"/>
    <mergeCell ref="A60:D60"/>
    <mergeCell ref="A69:D69"/>
    <mergeCell ref="A71:D71"/>
    <mergeCell ref="A72:D72"/>
    <mergeCell ref="A85:D85"/>
    <mergeCell ref="A103:D103"/>
    <mergeCell ref="C105:D105"/>
    <mergeCell ref="A105:A106"/>
    <mergeCell ref="B105:B106"/>
  </mergeCells>
  <printOptions/>
  <pageMargins left="0.98" right="0.35" top="0.37" bottom="0.27" header="0.31" footer="0.2"/>
  <pageSetup horizontalDpi="600" verticalDpi="600" orientation="portrait" paperSize="9" scale="70"/>
  <headerFooter alignWithMargins="0">
    <oddFooter>&amp;C&amp;"Times New Roman,常规"&amp;P</oddFooter>
  </headerFooter>
  <rowBreaks count="6" manualBreakCount="6">
    <brk id="21" max="255" man="1"/>
    <brk id="40" max="3" man="1"/>
    <brk id="57" max="3" man="1"/>
    <brk id="69" max="3" man="1"/>
    <brk id="84" max="3" man="1"/>
    <brk id="102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J36" sqref="J36"/>
    </sheetView>
  </sheetViews>
  <sheetFormatPr defaultColWidth="9.00390625" defaultRowHeight="14.25"/>
  <cols>
    <col min="1" max="1" width="9.00390625" style="114" customWidth="1"/>
    <col min="2" max="2" width="20.375" style="114" customWidth="1"/>
    <col min="3" max="4" width="9.00390625" style="114" customWidth="1"/>
    <col min="5" max="5" width="7.625" style="114" customWidth="1"/>
    <col min="6" max="6" width="9.75390625" style="114" customWidth="1"/>
    <col min="7" max="7" width="8.75390625" style="114" customWidth="1"/>
    <col min="8" max="16384" width="9.00390625" style="114" customWidth="1"/>
  </cols>
  <sheetData>
    <row r="1" spans="1:7" ht="20.25">
      <c r="A1" s="115" t="s">
        <v>332</v>
      </c>
      <c r="B1" s="115"/>
      <c r="C1" s="115"/>
      <c r="D1" s="115"/>
      <c r="E1" s="115"/>
      <c r="F1" s="115"/>
      <c r="G1" s="115"/>
    </row>
    <row r="2" spans="1:7" ht="14.25">
      <c r="A2" s="116"/>
      <c r="B2" s="117"/>
      <c r="C2" s="118" t="s">
        <v>333</v>
      </c>
      <c r="D2" s="118"/>
      <c r="E2" s="119" t="s">
        <v>247</v>
      </c>
      <c r="F2" s="119"/>
      <c r="G2" s="119"/>
    </row>
    <row r="3" spans="1:7" ht="15.75">
      <c r="A3" s="120" t="s">
        <v>174</v>
      </c>
      <c r="B3" s="121"/>
      <c r="C3" s="122" t="s">
        <v>334</v>
      </c>
      <c r="D3" s="121"/>
      <c r="E3" s="122" t="s">
        <v>335</v>
      </c>
      <c r="F3" s="121"/>
      <c r="G3" s="123" t="s">
        <v>336</v>
      </c>
    </row>
    <row r="4" spans="1:7" ht="28.5">
      <c r="A4" s="120"/>
      <c r="B4" s="121"/>
      <c r="C4" s="121" t="s">
        <v>337</v>
      </c>
      <c r="D4" s="124" t="s">
        <v>338</v>
      </c>
      <c r="E4" s="121" t="s">
        <v>337</v>
      </c>
      <c r="F4" s="124" t="s">
        <v>338</v>
      </c>
      <c r="G4" s="123"/>
    </row>
    <row r="5" spans="1:7" ht="18" customHeight="1">
      <c r="A5" s="125" t="s">
        <v>179</v>
      </c>
      <c r="B5" s="126"/>
      <c r="C5" s="126">
        <v>1472</v>
      </c>
      <c r="D5" s="126">
        <v>4848427</v>
      </c>
      <c r="E5" s="126">
        <v>1096</v>
      </c>
      <c r="F5" s="126">
        <v>3941485</v>
      </c>
      <c r="G5" s="127">
        <v>23.01015987629027</v>
      </c>
    </row>
    <row r="6" spans="1:7" ht="18" customHeight="1">
      <c r="A6" s="125" t="s">
        <v>138</v>
      </c>
      <c r="B6" s="126" t="s">
        <v>180</v>
      </c>
      <c r="C6" s="126">
        <v>70</v>
      </c>
      <c r="D6" s="126">
        <v>254158</v>
      </c>
      <c r="E6" s="126">
        <v>46</v>
      </c>
      <c r="F6" s="126">
        <v>202338</v>
      </c>
      <c r="G6" s="127">
        <v>25.610611946347195</v>
      </c>
    </row>
    <row r="7" spans="1:7" ht="18" customHeight="1">
      <c r="A7" s="125"/>
      <c r="B7" s="126" t="s">
        <v>181</v>
      </c>
      <c r="C7" s="126">
        <v>70</v>
      </c>
      <c r="D7" s="126">
        <v>210269</v>
      </c>
      <c r="E7" s="126">
        <v>53</v>
      </c>
      <c r="F7" s="126">
        <v>188349</v>
      </c>
      <c r="G7" s="127">
        <v>11.637969938783854</v>
      </c>
    </row>
    <row r="8" spans="1:7" ht="18" customHeight="1">
      <c r="A8" s="125"/>
      <c r="B8" s="126" t="s">
        <v>182</v>
      </c>
      <c r="C8" s="126">
        <v>109</v>
      </c>
      <c r="D8" s="126">
        <v>358455</v>
      </c>
      <c r="E8" s="126">
        <v>59</v>
      </c>
      <c r="F8" s="126">
        <v>372386</v>
      </c>
      <c r="G8" s="127">
        <v>-3.7410106717223557</v>
      </c>
    </row>
    <row r="9" spans="1:7" ht="18" customHeight="1">
      <c r="A9" s="125"/>
      <c r="B9" s="126" t="s">
        <v>183</v>
      </c>
      <c r="C9" s="126">
        <v>83</v>
      </c>
      <c r="D9" s="126">
        <v>223520</v>
      </c>
      <c r="E9" s="126">
        <v>16</v>
      </c>
      <c r="F9" s="126">
        <v>215506</v>
      </c>
      <c r="G9" s="127">
        <v>3.7186899668686824</v>
      </c>
    </row>
    <row r="10" spans="1:7" ht="18" customHeight="1">
      <c r="A10" s="125"/>
      <c r="B10" s="126" t="s">
        <v>184</v>
      </c>
      <c r="C10" s="126">
        <v>89</v>
      </c>
      <c r="D10" s="126">
        <v>358256</v>
      </c>
      <c r="E10" s="126">
        <v>79</v>
      </c>
      <c r="F10" s="126">
        <v>340364</v>
      </c>
      <c r="G10" s="127">
        <v>5.256725153071429</v>
      </c>
    </row>
    <row r="11" spans="1:7" ht="18" customHeight="1">
      <c r="A11" s="125"/>
      <c r="B11" s="126" t="s">
        <v>185</v>
      </c>
      <c r="C11" s="126">
        <v>30</v>
      </c>
      <c r="D11" s="126">
        <v>101406</v>
      </c>
      <c r="E11" s="126">
        <v>31</v>
      </c>
      <c r="F11" s="126">
        <v>80578</v>
      </c>
      <c r="G11" s="127">
        <v>25.84824641961825</v>
      </c>
    </row>
    <row r="12" spans="1:7" ht="18" customHeight="1">
      <c r="A12" s="125"/>
      <c r="B12" s="126" t="s">
        <v>186</v>
      </c>
      <c r="C12" s="126">
        <v>46</v>
      </c>
      <c r="D12" s="126">
        <v>173045</v>
      </c>
      <c r="E12" s="126">
        <v>52</v>
      </c>
      <c r="F12" s="126">
        <v>115242</v>
      </c>
      <c r="G12" s="127">
        <v>50.15792853300012</v>
      </c>
    </row>
    <row r="13" spans="1:7" ht="18" customHeight="1">
      <c r="A13" s="125"/>
      <c r="B13" s="126" t="s">
        <v>187</v>
      </c>
      <c r="C13" s="126">
        <v>147</v>
      </c>
      <c r="D13" s="126">
        <v>532320</v>
      </c>
      <c r="E13" s="126">
        <v>106</v>
      </c>
      <c r="F13" s="126">
        <v>495033</v>
      </c>
      <c r="G13" s="127">
        <v>7.53222512438565</v>
      </c>
    </row>
    <row r="14" spans="1:7" ht="18" customHeight="1">
      <c r="A14" s="125"/>
      <c r="B14" s="126" t="s">
        <v>188</v>
      </c>
      <c r="C14" s="126">
        <v>66</v>
      </c>
      <c r="D14" s="126">
        <v>263219</v>
      </c>
      <c r="E14" s="126">
        <v>95</v>
      </c>
      <c r="F14" s="126">
        <v>238692</v>
      </c>
      <c r="G14" s="127">
        <v>10.275585273071574</v>
      </c>
    </row>
    <row r="15" spans="1:7" ht="18" customHeight="1">
      <c r="A15" s="125"/>
      <c r="B15" s="126" t="s">
        <v>189</v>
      </c>
      <c r="C15" s="126">
        <v>59</v>
      </c>
      <c r="D15" s="126">
        <v>221495</v>
      </c>
      <c r="E15" s="126">
        <v>32</v>
      </c>
      <c r="F15" s="126">
        <v>178166</v>
      </c>
      <c r="G15" s="127">
        <v>24.31945489038312</v>
      </c>
    </row>
    <row r="16" spans="1:7" ht="18" customHeight="1">
      <c r="A16" s="125"/>
      <c r="B16" s="126" t="s">
        <v>190</v>
      </c>
      <c r="C16" s="126">
        <v>36</v>
      </c>
      <c r="D16" s="126">
        <v>163447</v>
      </c>
      <c r="E16" s="126">
        <v>35</v>
      </c>
      <c r="F16" s="126">
        <v>81838</v>
      </c>
      <c r="G16" s="127">
        <v>99.7201788900022</v>
      </c>
    </row>
    <row r="17" spans="1:7" ht="18" customHeight="1">
      <c r="A17" s="125" t="s">
        <v>150</v>
      </c>
      <c r="B17" s="126" t="s">
        <v>191</v>
      </c>
      <c r="C17" s="126">
        <v>74</v>
      </c>
      <c r="D17" s="126">
        <v>187046</v>
      </c>
      <c r="E17" s="126">
        <v>50</v>
      </c>
      <c r="F17" s="126">
        <v>159602</v>
      </c>
      <c r="G17" s="127">
        <v>17.195273242189945</v>
      </c>
    </row>
    <row r="18" spans="1:7" ht="18" customHeight="1">
      <c r="A18" s="125"/>
      <c r="B18" s="126" t="s">
        <v>192</v>
      </c>
      <c r="C18" s="126">
        <v>59</v>
      </c>
      <c r="D18" s="126">
        <v>154058</v>
      </c>
      <c r="E18" s="126">
        <v>46</v>
      </c>
      <c r="F18" s="126">
        <v>111729</v>
      </c>
      <c r="G18" s="127">
        <v>37.88541918391823</v>
      </c>
    </row>
    <row r="19" spans="1:7" ht="18" customHeight="1">
      <c r="A19" s="125"/>
      <c r="B19" s="126" t="s">
        <v>193</v>
      </c>
      <c r="C19" s="126">
        <v>97</v>
      </c>
      <c r="D19" s="126">
        <v>322170</v>
      </c>
      <c r="E19" s="126">
        <v>85</v>
      </c>
      <c r="F19" s="126">
        <v>305259</v>
      </c>
      <c r="G19" s="127">
        <v>5.539885801892819</v>
      </c>
    </row>
    <row r="20" spans="1:7" ht="18" customHeight="1">
      <c r="A20" s="125"/>
      <c r="B20" s="126" t="s">
        <v>194</v>
      </c>
      <c r="C20" s="126">
        <v>41</v>
      </c>
      <c r="D20" s="126">
        <v>116564</v>
      </c>
      <c r="E20" s="126">
        <v>18</v>
      </c>
      <c r="F20" s="126">
        <v>72206</v>
      </c>
      <c r="G20" s="127">
        <v>61.43256793064289</v>
      </c>
    </row>
    <row r="21" spans="1:7" ht="18" customHeight="1">
      <c r="A21" s="125"/>
      <c r="B21" s="126" t="s">
        <v>195</v>
      </c>
      <c r="C21" s="126">
        <v>54</v>
      </c>
      <c r="D21" s="126">
        <v>213790</v>
      </c>
      <c r="E21" s="126">
        <v>43</v>
      </c>
      <c r="F21" s="126">
        <v>161112</v>
      </c>
      <c r="G21" s="127">
        <v>32.696509260638564</v>
      </c>
    </row>
    <row r="22" spans="1:7" ht="18" customHeight="1">
      <c r="A22" s="125"/>
      <c r="B22" s="126" t="s">
        <v>196</v>
      </c>
      <c r="C22" s="126">
        <v>143</v>
      </c>
      <c r="D22" s="126">
        <v>375484</v>
      </c>
      <c r="E22" s="126">
        <v>108</v>
      </c>
      <c r="F22" s="126">
        <v>454170</v>
      </c>
      <c r="G22" s="127">
        <v>-17.32523064050906</v>
      </c>
    </row>
    <row r="23" spans="1:7" ht="18" customHeight="1">
      <c r="A23" s="125"/>
      <c r="B23" s="126" t="s">
        <v>197</v>
      </c>
      <c r="C23" s="126">
        <v>22</v>
      </c>
      <c r="D23" s="126">
        <v>47731</v>
      </c>
      <c r="E23" s="126">
        <v>11</v>
      </c>
      <c r="F23" s="126">
        <v>30158</v>
      </c>
      <c r="G23" s="127">
        <v>58.269779163074475</v>
      </c>
    </row>
    <row r="24" spans="1:7" ht="18" customHeight="1">
      <c r="A24" s="125" t="s">
        <v>158</v>
      </c>
      <c r="B24" s="128" t="s">
        <v>159</v>
      </c>
      <c r="C24" s="126">
        <f aca="true" t="shared" si="0" ref="C24:F24">C6+C8+C9+C10</f>
        <v>351</v>
      </c>
      <c r="D24" s="126">
        <f t="shared" si="0"/>
        <v>1194389</v>
      </c>
      <c r="E24" s="126">
        <f t="shared" si="0"/>
        <v>200</v>
      </c>
      <c r="F24" s="126">
        <f t="shared" si="0"/>
        <v>1130594</v>
      </c>
      <c r="G24" s="127">
        <f>(D24/F24-1)*100</f>
        <v>5.642609106363561</v>
      </c>
    </row>
    <row r="25" spans="1:7" ht="18" customHeight="1">
      <c r="A25" s="125"/>
      <c r="B25" s="128" t="s">
        <v>160</v>
      </c>
      <c r="C25" s="126">
        <f aca="true" t="shared" si="1" ref="C25:F25">C11+C12+C18+C19+C20+C21+C22+C28+C29+C30+C31+C32+C33+C34</f>
        <v>603</v>
      </c>
      <c r="D25" s="126">
        <f t="shared" si="1"/>
        <v>1771641</v>
      </c>
      <c r="E25" s="126">
        <f t="shared" si="1"/>
        <v>462</v>
      </c>
      <c r="F25" s="126">
        <f t="shared" si="1"/>
        <v>1534667</v>
      </c>
      <c r="G25" s="127">
        <f>(D25/F25-1)*100</f>
        <v>15.441395429757732</v>
      </c>
    </row>
    <row r="26" spans="1:7" ht="18" customHeight="1">
      <c r="A26" s="125" t="s">
        <v>161</v>
      </c>
      <c r="B26" s="126" t="s">
        <v>198</v>
      </c>
      <c r="C26" s="126">
        <v>7</v>
      </c>
      <c r="D26" s="126">
        <v>72410</v>
      </c>
      <c r="E26" s="126">
        <v>12</v>
      </c>
      <c r="F26" s="126">
        <v>61799</v>
      </c>
      <c r="G26" s="127">
        <v>17.170180747261288</v>
      </c>
    </row>
    <row r="27" spans="1:7" ht="18" customHeight="1">
      <c r="A27" s="125"/>
      <c r="B27" s="126" t="s">
        <v>199</v>
      </c>
      <c r="C27" s="126">
        <v>21</v>
      </c>
      <c r="D27" s="126">
        <v>54841</v>
      </c>
      <c r="E27" s="126">
        <v>7</v>
      </c>
      <c r="F27" s="126">
        <v>34798</v>
      </c>
      <c r="G27" s="127">
        <v>57.59813782401289</v>
      </c>
    </row>
    <row r="28" spans="1:7" ht="18" customHeight="1">
      <c r="A28" s="125"/>
      <c r="B28" s="126" t="s">
        <v>200</v>
      </c>
      <c r="C28" s="126">
        <v>31</v>
      </c>
      <c r="D28" s="126">
        <v>55706</v>
      </c>
      <c r="E28" s="126">
        <v>17</v>
      </c>
      <c r="F28" s="126">
        <v>35019</v>
      </c>
      <c r="G28" s="127">
        <v>59.073645735172335</v>
      </c>
    </row>
    <row r="29" spans="1:7" ht="18" customHeight="1">
      <c r="A29" s="125"/>
      <c r="B29" s="126" t="s">
        <v>201</v>
      </c>
      <c r="C29" s="126">
        <v>23</v>
      </c>
      <c r="D29" s="126">
        <v>54299</v>
      </c>
      <c r="E29" s="126">
        <v>17</v>
      </c>
      <c r="F29" s="126">
        <v>37477</v>
      </c>
      <c r="G29" s="127">
        <v>44.88619686741202</v>
      </c>
    </row>
    <row r="30" spans="1:7" ht="18" customHeight="1">
      <c r="A30" s="125"/>
      <c r="B30" s="126" t="s">
        <v>202</v>
      </c>
      <c r="C30" s="126">
        <v>16</v>
      </c>
      <c r="D30" s="126">
        <v>45900</v>
      </c>
      <c r="E30" s="126">
        <v>11</v>
      </c>
      <c r="F30" s="126">
        <v>38800</v>
      </c>
      <c r="G30" s="127">
        <v>18.29896907216495</v>
      </c>
    </row>
    <row r="31" spans="1:7" ht="18" customHeight="1">
      <c r="A31" s="125"/>
      <c r="B31" s="126" t="s">
        <v>203</v>
      </c>
      <c r="C31" s="126">
        <v>14</v>
      </c>
      <c r="D31" s="126">
        <v>55829</v>
      </c>
      <c r="E31" s="126">
        <v>10</v>
      </c>
      <c r="F31" s="126">
        <v>45115</v>
      </c>
      <c r="G31" s="127">
        <v>23.748199046880192</v>
      </c>
    </row>
    <row r="32" spans="1:7" ht="18" customHeight="1">
      <c r="A32" s="125"/>
      <c r="B32" s="126" t="s">
        <v>204</v>
      </c>
      <c r="C32" s="126">
        <v>25</v>
      </c>
      <c r="D32" s="126">
        <v>49517</v>
      </c>
      <c r="E32" s="126">
        <v>10</v>
      </c>
      <c r="F32" s="126">
        <v>31599</v>
      </c>
      <c r="G32" s="127">
        <v>56.704326086268566</v>
      </c>
    </row>
    <row r="33" spans="1:7" ht="18" customHeight="1">
      <c r="A33" s="125"/>
      <c r="B33" s="126" t="s">
        <v>205</v>
      </c>
      <c r="C33" s="126">
        <v>20</v>
      </c>
      <c r="D33" s="126">
        <v>35203</v>
      </c>
      <c r="E33" s="126">
        <v>11</v>
      </c>
      <c r="F33" s="126">
        <v>34734</v>
      </c>
      <c r="G33" s="127">
        <v>1.3502619911326175</v>
      </c>
    </row>
    <row r="34" spans="1:7" ht="18" customHeight="1">
      <c r="A34" s="125" t="s">
        <v>206</v>
      </c>
      <c r="B34" s="126" t="s">
        <v>207</v>
      </c>
      <c r="C34" s="126">
        <v>4</v>
      </c>
      <c r="D34" s="126">
        <v>18670</v>
      </c>
      <c r="E34" s="126">
        <v>3</v>
      </c>
      <c r="F34" s="126">
        <v>11627</v>
      </c>
      <c r="G34" s="127">
        <v>60.574524812935415</v>
      </c>
    </row>
    <row r="35" spans="1:7" ht="18" customHeight="1">
      <c r="A35" s="125"/>
      <c r="B35" s="126" t="s">
        <v>339</v>
      </c>
      <c r="C35" s="126">
        <v>38</v>
      </c>
      <c r="D35" s="126">
        <v>266021</v>
      </c>
      <c r="E35" s="126">
        <v>33</v>
      </c>
      <c r="F35" s="126">
        <v>210617</v>
      </c>
      <c r="G35" s="127">
        <v>26.305568876206564</v>
      </c>
    </row>
    <row r="36" spans="2:7" ht="84.75" customHeight="1">
      <c r="B36" s="129" t="s">
        <v>340</v>
      </c>
      <c r="C36" s="129"/>
      <c r="D36" s="129"/>
      <c r="E36" s="129"/>
      <c r="F36" s="129"/>
      <c r="G36" s="129"/>
    </row>
  </sheetData>
  <sheetProtection/>
  <mergeCells count="13">
    <mergeCell ref="A1:G1"/>
    <mergeCell ref="E2:G2"/>
    <mergeCell ref="C3:D3"/>
    <mergeCell ref="E3:F3"/>
    <mergeCell ref="A5:B5"/>
    <mergeCell ref="B36:G36"/>
    <mergeCell ref="A6:A16"/>
    <mergeCell ref="A17:A23"/>
    <mergeCell ref="A24:A25"/>
    <mergeCell ref="A26:A33"/>
    <mergeCell ref="A34:A35"/>
    <mergeCell ref="G3:G4"/>
    <mergeCell ref="A3:B4"/>
  </mergeCells>
  <printOptions/>
  <pageMargins left="1.13" right="0.75" top="0.59" bottom="0.41" header="0.5" footer="0.3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13" sqref="C13"/>
    </sheetView>
  </sheetViews>
  <sheetFormatPr defaultColWidth="9.00390625" defaultRowHeight="14.25"/>
  <cols>
    <col min="1" max="1" width="24.75390625" style="90" customWidth="1"/>
    <col min="2" max="2" width="11.375" style="90" customWidth="1"/>
    <col min="3" max="3" width="11.50390625" style="90" customWidth="1"/>
    <col min="4" max="4" width="12.625" style="91" customWidth="1"/>
    <col min="5" max="5" width="13.50390625" style="91" customWidth="1"/>
    <col min="6" max="16384" width="9.00390625" style="90" customWidth="1"/>
  </cols>
  <sheetData>
    <row r="1" spans="1:5" ht="22.5">
      <c r="A1" s="92" t="s">
        <v>341</v>
      </c>
      <c r="B1" s="92"/>
      <c r="C1" s="92"/>
      <c r="D1" s="93"/>
      <c r="E1" s="93"/>
    </row>
    <row r="3" spans="1:5" ht="19.5">
      <c r="A3" s="94"/>
      <c r="B3" s="90" t="s">
        <v>333</v>
      </c>
      <c r="E3" s="95" t="s">
        <v>342</v>
      </c>
    </row>
    <row r="4" spans="1:5" ht="36.75" customHeight="1">
      <c r="A4" s="96"/>
      <c r="B4" s="97" t="s">
        <v>343</v>
      </c>
      <c r="C4" s="97" t="s">
        <v>344</v>
      </c>
      <c r="D4" s="98" t="s">
        <v>345</v>
      </c>
      <c r="E4" s="99" t="s">
        <v>346</v>
      </c>
    </row>
    <row r="5" spans="1:5" ht="36.75" customHeight="1">
      <c r="A5" s="100" t="s">
        <v>347</v>
      </c>
      <c r="B5" s="101">
        <v>2470.3600000000006</v>
      </c>
      <c r="C5" s="102">
        <v>8.3</v>
      </c>
      <c r="D5" s="103">
        <v>10054.43</v>
      </c>
      <c r="E5" s="104">
        <v>95.5</v>
      </c>
    </row>
    <row r="6" spans="1:5" ht="36.75" customHeight="1">
      <c r="A6" s="100" t="s">
        <v>158</v>
      </c>
      <c r="B6" s="101">
        <v>96.19513025954399</v>
      </c>
      <c r="C6" s="102">
        <v>9.1</v>
      </c>
      <c r="D6" s="103">
        <v>363.09</v>
      </c>
      <c r="E6" s="104">
        <v>94.8</v>
      </c>
    </row>
    <row r="7" spans="1:5" ht="36.75" customHeight="1">
      <c r="A7" s="100" t="s">
        <v>348</v>
      </c>
      <c r="B7" s="101">
        <v>64.2070375908079</v>
      </c>
      <c r="C7" s="102">
        <v>4.8</v>
      </c>
      <c r="D7" s="103">
        <v>271.27</v>
      </c>
      <c r="E7" s="104">
        <v>98.1</v>
      </c>
    </row>
    <row r="8" spans="1:5" ht="36.75" customHeight="1">
      <c r="A8" s="100" t="s">
        <v>349</v>
      </c>
      <c r="B8" s="101">
        <v>63.11299865108646</v>
      </c>
      <c r="C8" s="102">
        <v>4.1</v>
      </c>
      <c r="D8" s="103">
        <v>277.21</v>
      </c>
      <c r="E8" s="104">
        <v>91.4</v>
      </c>
    </row>
    <row r="9" spans="1:5" ht="36.75" customHeight="1">
      <c r="A9" s="100" t="s">
        <v>350</v>
      </c>
      <c r="B9" s="101">
        <v>77.72694999268663</v>
      </c>
      <c r="C9" s="102">
        <v>8.8</v>
      </c>
      <c r="D9" s="103">
        <v>319.2</v>
      </c>
      <c r="E9" s="104">
        <v>98.6</v>
      </c>
    </row>
    <row r="10" spans="1:5" ht="36.75" customHeight="1">
      <c r="A10" s="100" t="s">
        <v>351</v>
      </c>
      <c r="B10" s="101">
        <v>282.09141652175333</v>
      </c>
      <c r="C10" s="102">
        <v>9.1</v>
      </c>
      <c r="D10" s="103">
        <v>1111.35</v>
      </c>
      <c r="E10" s="104">
        <v>98.4</v>
      </c>
    </row>
    <row r="11" spans="1:5" ht="36.75" customHeight="1">
      <c r="A11" s="100" t="s">
        <v>352</v>
      </c>
      <c r="B11" s="101">
        <v>187.92377126976646</v>
      </c>
      <c r="C11" s="102">
        <v>7.3</v>
      </c>
      <c r="D11" s="103">
        <v>779.48</v>
      </c>
      <c r="E11" s="104">
        <v>98.7</v>
      </c>
    </row>
    <row r="12" spans="1:5" ht="36.75" customHeight="1">
      <c r="A12" s="100" t="s">
        <v>353</v>
      </c>
      <c r="B12" s="101">
        <v>713.2330922624369</v>
      </c>
      <c r="C12" s="102">
        <v>8.2</v>
      </c>
      <c r="D12" s="103">
        <v>3081.38</v>
      </c>
      <c r="E12" s="104">
        <v>95.3</v>
      </c>
    </row>
    <row r="13" spans="1:5" ht="36.75" customHeight="1">
      <c r="A13" s="100" t="s">
        <v>354</v>
      </c>
      <c r="B13" s="101">
        <v>283.35608538785334</v>
      </c>
      <c r="C13" s="102">
        <v>9.1</v>
      </c>
      <c r="D13" s="103">
        <v>1497.56</v>
      </c>
      <c r="E13" s="104">
        <v>97.5</v>
      </c>
    </row>
    <row r="14" spans="1:5" ht="36.75" customHeight="1">
      <c r="A14" s="100" t="s">
        <v>355</v>
      </c>
      <c r="B14" s="101">
        <v>265.63064715346735</v>
      </c>
      <c r="C14" s="102">
        <v>9.2</v>
      </c>
      <c r="D14" s="103">
        <v>767.75</v>
      </c>
      <c r="E14" s="104">
        <v>81.2</v>
      </c>
    </row>
    <row r="15" spans="1:5" ht="36.75" customHeight="1">
      <c r="A15" s="100" t="s">
        <v>356</v>
      </c>
      <c r="B15" s="101">
        <v>121.5286557995157</v>
      </c>
      <c r="C15" s="102">
        <v>8.1</v>
      </c>
      <c r="D15" s="103">
        <v>487.13</v>
      </c>
      <c r="E15" s="104">
        <v>99.7</v>
      </c>
    </row>
    <row r="16" spans="1:5" ht="36.75" customHeight="1">
      <c r="A16" s="100" t="s">
        <v>357</v>
      </c>
      <c r="B16" s="101">
        <v>130.46163429815866</v>
      </c>
      <c r="C16" s="102">
        <v>8.8</v>
      </c>
      <c r="D16" s="103">
        <v>473.03</v>
      </c>
      <c r="E16" s="104">
        <v>99.4</v>
      </c>
    </row>
    <row r="17" spans="1:5" ht="36.75" customHeight="1">
      <c r="A17" s="100" t="s">
        <v>358</v>
      </c>
      <c r="B17" s="101">
        <v>128.58470510799438</v>
      </c>
      <c r="C17" s="102">
        <v>8.5</v>
      </c>
      <c r="D17" s="103">
        <v>439.54</v>
      </c>
      <c r="E17" s="104">
        <v>98.5</v>
      </c>
    </row>
    <row r="18" spans="1:5" ht="36.75" customHeight="1">
      <c r="A18" s="105" t="s">
        <v>359</v>
      </c>
      <c r="B18" s="106">
        <v>56.30787570492923</v>
      </c>
      <c r="C18" s="107">
        <v>6.9</v>
      </c>
      <c r="D18" s="108">
        <v>186.44</v>
      </c>
      <c r="E18" s="109">
        <v>96.8</v>
      </c>
    </row>
    <row r="19" spans="1:5" ht="39.75" customHeight="1">
      <c r="A19" s="110" t="s">
        <v>360</v>
      </c>
      <c r="B19" s="111"/>
      <c r="C19" s="111"/>
      <c r="D19" s="112"/>
      <c r="E19" s="112"/>
    </row>
    <row r="20" ht="22.5">
      <c r="A20" s="113"/>
    </row>
    <row r="21" ht="22.5">
      <c r="A21" s="113"/>
    </row>
    <row r="22" ht="22.5">
      <c r="A22" s="113"/>
    </row>
    <row r="23" ht="22.5">
      <c r="A23" s="113"/>
    </row>
  </sheetData>
  <sheetProtection/>
  <mergeCells count="2">
    <mergeCell ref="A1:E1"/>
    <mergeCell ref="A19:E19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H22" sqref="H22"/>
    </sheetView>
  </sheetViews>
  <sheetFormatPr defaultColWidth="9.00390625" defaultRowHeight="14.25"/>
  <cols>
    <col min="1" max="2" width="17.625" style="0" customWidth="1"/>
    <col min="3" max="3" width="13.625" style="0" customWidth="1"/>
    <col min="4" max="4" width="17.625" style="0" customWidth="1"/>
    <col min="5" max="5" width="13.625" style="0" customWidth="1"/>
  </cols>
  <sheetData>
    <row r="1" spans="1:5" ht="30.75" customHeight="1">
      <c r="A1" s="50" t="s">
        <v>361</v>
      </c>
      <c r="B1" s="50"/>
      <c r="C1" s="50"/>
      <c r="D1" s="50"/>
      <c r="E1" s="50"/>
    </row>
    <row r="2" spans="1:5" ht="18.75">
      <c r="A2" s="78" t="s">
        <v>362</v>
      </c>
      <c r="B2" s="78"/>
      <c r="C2" s="78"/>
      <c r="D2" s="78"/>
      <c r="E2" s="78"/>
    </row>
    <row r="3" spans="1:5" ht="15">
      <c r="A3" s="79"/>
      <c r="B3" s="79"/>
      <c r="C3" s="79"/>
      <c r="D3" s="79"/>
      <c r="E3" s="79"/>
    </row>
    <row r="4" spans="1:5" ht="37.5" customHeight="1">
      <c r="A4" s="80"/>
      <c r="B4" s="81" t="s">
        <v>363</v>
      </c>
      <c r="C4" s="81" t="s">
        <v>5</v>
      </c>
      <c r="D4" s="82" t="s">
        <v>364</v>
      </c>
      <c r="E4" s="83" t="s">
        <v>5</v>
      </c>
    </row>
    <row r="5" spans="1:5" ht="37.5" customHeight="1">
      <c r="A5" s="84" t="s">
        <v>347</v>
      </c>
      <c r="B5" s="85">
        <v>3127.9843</v>
      </c>
      <c r="C5" s="86">
        <v>13.707649549665636</v>
      </c>
      <c r="D5" s="85">
        <v>1224.9533</v>
      </c>
      <c r="E5" s="87">
        <v>27.48467211565601</v>
      </c>
    </row>
    <row r="6" spans="1:5" ht="37.5" customHeight="1">
      <c r="A6" s="84" t="s">
        <v>158</v>
      </c>
      <c r="B6" s="85">
        <v>18.3314</v>
      </c>
      <c r="C6" s="86">
        <v>57.69624499978494</v>
      </c>
      <c r="D6" s="85">
        <v>16.3186</v>
      </c>
      <c r="E6" s="87">
        <v>52.55447840028421</v>
      </c>
    </row>
    <row r="7" spans="1:5" ht="37.5" customHeight="1">
      <c r="A7" s="84" t="s">
        <v>348</v>
      </c>
      <c r="B7" s="85">
        <v>106.1792</v>
      </c>
      <c r="C7" s="86">
        <v>7.320554092776677</v>
      </c>
      <c r="D7" s="85">
        <v>32.1977</v>
      </c>
      <c r="E7" s="87">
        <v>-11.356534618847164</v>
      </c>
    </row>
    <row r="8" spans="1:5" ht="37.5" customHeight="1">
      <c r="A8" s="84" t="s">
        <v>349</v>
      </c>
      <c r="B8" s="85">
        <v>199.0658</v>
      </c>
      <c r="C8" s="86">
        <v>-13.168090268357135</v>
      </c>
      <c r="D8" s="85">
        <v>16.3901</v>
      </c>
      <c r="E8" s="87">
        <v>-11.826192679305365</v>
      </c>
    </row>
    <row r="9" spans="1:5" ht="37.5" customHeight="1">
      <c r="A9" s="84" t="s">
        <v>350</v>
      </c>
      <c r="B9" s="85">
        <v>80.3939</v>
      </c>
      <c r="C9" s="86">
        <v>16.71012174195814</v>
      </c>
      <c r="D9" s="85">
        <v>18.3177</v>
      </c>
      <c r="E9" s="87">
        <v>-32.367329909430254</v>
      </c>
    </row>
    <row r="10" spans="1:5" ht="37.5" customHeight="1">
      <c r="A10" s="84" t="s">
        <v>351</v>
      </c>
      <c r="B10" s="85">
        <v>228.0679</v>
      </c>
      <c r="C10" s="86">
        <v>16.093034099302272</v>
      </c>
      <c r="D10" s="85">
        <v>58.7035</v>
      </c>
      <c r="E10" s="87">
        <v>24.23758227339104</v>
      </c>
    </row>
    <row r="11" spans="1:5" ht="37.5" customHeight="1">
      <c r="A11" s="84" t="s">
        <v>352</v>
      </c>
      <c r="B11" s="85">
        <v>402.6286</v>
      </c>
      <c r="C11" s="86">
        <v>14.264737642561819</v>
      </c>
      <c r="D11" s="85">
        <v>216.2185</v>
      </c>
      <c r="E11" s="87">
        <v>31.15939963009177</v>
      </c>
    </row>
    <row r="12" spans="1:5" ht="37.5" customHeight="1">
      <c r="A12" s="84" t="s">
        <v>353</v>
      </c>
      <c r="B12" s="85">
        <v>716.4393</v>
      </c>
      <c r="C12" s="86">
        <v>13.65518110064341</v>
      </c>
      <c r="D12" s="85">
        <v>366.4455</v>
      </c>
      <c r="E12" s="87">
        <v>62.82153705063013</v>
      </c>
    </row>
    <row r="13" spans="1:5" ht="37.5" customHeight="1">
      <c r="A13" s="84" t="s">
        <v>354</v>
      </c>
      <c r="B13" s="85">
        <v>516.8066</v>
      </c>
      <c r="C13" s="86">
        <v>22.399047535365124</v>
      </c>
      <c r="D13" s="85">
        <v>267.9267</v>
      </c>
      <c r="E13" s="87">
        <v>15.213702484996631</v>
      </c>
    </row>
    <row r="14" spans="1:5" ht="37.5" customHeight="1">
      <c r="A14" s="84" t="s">
        <v>355</v>
      </c>
      <c r="B14" s="85">
        <v>220.9485</v>
      </c>
      <c r="C14" s="86">
        <v>34.5828087339628</v>
      </c>
      <c r="D14" s="85">
        <v>85.2678</v>
      </c>
      <c r="E14" s="87">
        <v>44.89966199969072</v>
      </c>
    </row>
    <row r="15" spans="1:5" ht="37.5" customHeight="1">
      <c r="A15" s="84" t="s">
        <v>356</v>
      </c>
      <c r="B15" s="85">
        <v>165.3651</v>
      </c>
      <c r="C15" s="86">
        <v>5.081115086198684</v>
      </c>
      <c r="D15" s="85">
        <v>21.5273</v>
      </c>
      <c r="E15" s="87">
        <v>-18.876030192604105</v>
      </c>
    </row>
    <row r="16" spans="1:5" ht="37.5" customHeight="1">
      <c r="A16" s="84" t="s">
        <v>357</v>
      </c>
      <c r="B16" s="85">
        <v>270.9863</v>
      </c>
      <c r="C16" s="86">
        <v>10.545108763937128</v>
      </c>
      <c r="D16" s="85">
        <v>80.155</v>
      </c>
      <c r="E16" s="87">
        <v>16.62692044110308</v>
      </c>
    </row>
    <row r="17" spans="1:5" ht="37.5" customHeight="1">
      <c r="A17" s="84" t="s">
        <v>358</v>
      </c>
      <c r="B17" s="85">
        <v>112.6546</v>
      </c>
      <c r="C17" s="86">
        <v>17.392196889885092</v>
      </c>
      <c r="D17" s="85">
        <v>32.4851</v>
      </c>
      <c r="E17" s="87">
        <v>-1.0930425860352386</v>
      </c>
    </row>
    <row r="18" spans="1:5" ht="37.5" customHeight="1">
      <c r="A18" s="84" t="s">
        <v>359</v>
      </c>
      <c r="B18" s="85">
        <v>90.1171</v>
      </c>
      <c r="C18" s="86">
        <v>15.314758511966907</v>
      </c>
      <c r="D18" s="85">
        <v>12.9998</v>
      </c>
      <c r="E18" s="87">
        <v>12.972972972972968</v>
      </c>
    </row>
    <row r="19" spans="1:5" ht="39.75" customHeight="1">
      <c r="A19" s="88" t="s">
        <v>365</v>
      </c>
      <c r="B19" s="88"/>
      <c r="C19" s="88"/>
      <c r="D19" s="88"/>
      <c r="E19" s="88"/>
    </row>
    <row r="22" ht="14.25">
      <c r="B22" s="89"/>
    </row>
    <row r="23" ht="14.25">
      <c r="B23" s="89"/>
    </row>
    <row r="24" ht="14.25">
      <c r="B24" s="89"/>
    </row>
  </sheetData>
  <sheetProtection/>
  <mergeCells count="3">
    <mergeCell ref="A1:E1"/>
    <mergeCell ref="A2:E2"/>
    <mergeCell ref="A19:E19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8" sqref="A18:E18"/>
    </sheetView>
  </sheetViews>
  <sheetFormatPr defaultColWidth="9.00390625" defaultRowHeight="14.25"/>
  <cols>
    <col min="1" max="1" width="21.875" style="24" customWidth="1"/>
    <col min="2" max="2" width="19.625" style="24" customWidth="1"/>
    <col min="3" max="3" width="10.625" style="24" customWidth="1"/>
    <col min="4" max="4" width="15.625" style="24" customWidth="1"/>
    <col min="5" max="5" width="10.625" style="24" customWidth="1"/>
    <col min="6" max="16384" width="9.00390625" style="24" customWidth="1"/>
  </cols>
  <sheetData>
    <row r="1" spans="1:5" ht="22.5">
      <c r="A1" s="69" t="s">
        <v>366</v>
      </c>
      <c r="B1" s="69"/>
      <c r="C1" s="69"/>
      <c r="D1" s="69"/>
      <c r="E1" s="69"/>
    </row>
    <row r="2" spans="2:3" ht="15">
      <c r="B2" s="70" t="s">
        <v>367</v>
      </c>
      <c r="C2" s="70"/>
    </row>
    <row r="3" spans="1:5" ht="34.5" customHeight="1">
      <c r="A3" s="71" t="s">
        <v>174</v>
      </c>
      <c r="B3" s="72" t="s">
        <v>368</v>
      </c>
      <c r="C3" s="73" t="s">
        <v>369</v>
      </c>
      <c r="D3" s="73" t="s">
        <v>370</v>
      </c>
      <c r="E3" s="74" t="s">
        <v>369</v>
      </c>
    </row>
    <row r="4" spans="1:5" ht="25.5" customHeight="1">
      <c r="A4" s="34" t="s">
        <v>371</v>
      </c>
      <c r="B4" s="38">
        <v>2156.12086</v>
      </c>
      <c r="C4" s="36">
        <v>11.797559657260152</v>
      </c>
      <c r="D4" s="38">
        <v>925.3022</v>
      </c>
      <c r="E4" s="37">
        <v>20.45973459709913</v>
      </c>
    </row>
    <row r="5" spans="1:5" ht="25.5" customHeight="1">
      <c r="A5" s="34" t="s">
        <v>158</v>
      </c>
      <c r="B5" s="38">
        <v>41.323150611073736</v>
      </c>
      <c r="C5" s="36">
        <v>17.94411390682464</v>
      </c>
      <c r="D5" s="38">
        <v>38.62606</v>
      </c>
      <c r="E5" s="37">
        <v>18.90561200616662</v>
      </c>
    </row>
    <row r="6" spans="1:5" ht="25.5" customHeight="1">
      <c r="A6" s="34" t="s">
        <v>348</v>
      </c>
      <c r="B6" s="38">
        <v>258.37168938892626</v>
      </c>
      <c r="C6" s="36">
        <v>12.163070158435403</v>
      </c>
      <c r="D6" s="38">
        <v>168.63130999999998</v>
      </c>
      <c r="E6" s="37">
        <v>15.933615509835121</v>
      </c>
    </row>
    <row r="7" spans="1:5" ht="25.5" customHeight="1">
      <c r="A7" s="34" t="s">
        <v>349</v>
      </c>
      <c r="B7" s="38">
        <v>182.42248211942018</v>
      </c>
      <c r="C7" s="36">
        <v>14.50479741671613</v>
      </c>
      <c r="D7" s="38">
        <v>107.12221211942017</v>
      </c>
      <c r="E7" s="37">
        <v>21.071022555929403</v>
      </c>
    </row>
    <row r="8" spans="1:5" ht="25.5" customHeight="1">
      <c r="A8" s="34" t="s">
        <v>350</v>
      </c>
      <c r="B8" s="38">
        <v>28.756459999999997</v>
      </c>
      <c r="C8" s="36">
        <v>19.924366618387964</v>
      </c>
      <c r="D8" s="38">
        <v>11.8227</v>
      </c>
      <c r="E8" s="37">
        <v>47.98760292302646</v>
      </c>
    </row>
    <row r="9" spans="1:5" ht="25.5" customHeight="1">
      <c r="A9" s="34" t="s">
        <v>351</v>
      </c>
      <c r="B9" s="38">
        <v>61.18503451972257</v>
      </c>
      <c r="C9" s="36">
        <v>10.831912761417755</v>
      </c>
      <c r="D9" s="38">
        <v>22.235224519722568</v>
      </c>
      <c r="E9" s="37">
        <v>19.548459890095955</v>
      </c>
    </row>
    <row r="10" spans="1:5" ht="25.5" customHeight="1">
      <c r="A10" s="34" t="s">
        <v>352</v>
      </c>
      <c r="B10" s="38">
        <v>314.64427984005</v>
      </c>
      <c r="C10" s="36">
        <v>8.285727760790778</v>
      </c>
      <c r="D10" s="38">
        <v>104.20031984004996</v>
      </c>
      <c r="E10" s="37">
        <v>13.440255533788076</v>
      </c>
    </row>
    <row r="11" spans="1:5" ht="25.5" customHeight="1">
      <c r="A11" s="34" t="s">
        <v>353</v>
      </c>
      <c r="B11" s="38">
        <v>471.4232676461771</v>
      </c>
      <c r="C11" s="36">
        <v>14.962355258571236</v>
      </c>
      <c r="D11" s="38">
        <v>203.6392776461771</v>
      </c>
      <c r="E11" s="37">
        <v>29.33714455812992</v>
      </c>
    </row>
    <row r="12" spans="1:5" ht="25.5" customHeight="1">
      <c r="A12" s="34" t="s">
        <v>354</v>
      </c>
      <c r="B12" s="38">
        <v>317.4361425772467</v>
      </c>
      <c r="C12" s="36">
        <v>12.059261719184036</v>
      </c>
      <c r="D12" s="38">
        <v>134.11305257724672</v>
      </c>
      <c r="E12" s="37">
        <v>20.664000000401913</v>
      </c>
    </row>
    <row r="13" spans="1:5" ht="25.5" customHeight="1">
      <c r="A13" s="34" t="s">
        <v>355</v>
      </c>
      <c r="B13" s="38">
        <v>138.5057265804937</v>
      </c>
      <c r="C13" s="36">
        <v>6.500703805805827</v>
      </c>
      <c r="D13" s="38">
        <v>22.86329860840839</v>
      </c>
      <c r="E13" s="37">
        <v>8.032052484890855</v>
      </c>
    </row>
    <row r="14" spans="1:5" ht="25.5" customHeight="1">
      <c r="A14" s="34" t="s">
        <v>356</v>
      </c>
      <c r="B14" s="38">
        <v>52.1038620279147</v>
      </c>
      <c r="C14" s="36">
        <v>11.719272053648695</v>
      </c>
      <c r="D14" s="38">
        <v>17.510479999999998</v>
      </c>
      <c r="E14" s="37">
        <v>24.493826668960693</v>
      </c>
    </row>
    <row r="15" spans="1:5" ht="25.5" customHeight="1">
      <c r="A15" s="34" t="s">
        <v>357</v>
      </c>
      <c r="B15" s="38">
        <v>183.94547982295708</v>
      </c>
      <c r="C15" s="36">
        <v>9.872293434837488</v>
      </c>
      <c r="D15" s="38">
        <v>70.40580982295708</v>
      </c>
      <c r="E15" s="37">
        <v>17.534970567693946</v>
      </c>
    </row>
    <row r="16" spans="1:5" ht="25.5" customHeight="1">
      <c r="A16" s="34" t="s">
        <v>358</v>
      </c>
      <c r="B16" s="38">
        <v>61.46464486601802</v>
      </c>
      <c r="C16" s="36">
        <v>9.089749561602773</v>
      </c>
      <c r="D16" s="38">
        <v>13.462574866018013</v>
      </c>
      <c r="E16" s="37">
        <v>21.26031543285538</v>
      </c>
    </row>
    <row r="17" spans="1:5" ht="25.5" customHeight="1">
      <c r="A17" s="39" t="s">
        <v>359</v>
      </c>
      <c r="B17" s="42">
        <v>44.538639999999994</v>
      </c>
      <c r="C17" s="41">
        <v>10.397266307703475</v>
      </c>
      <c r="D17" s="42">
        <v>10.669880000000001</v>
      </c>
      <c r="E17" s="43">
        <v>26.21998249225163</v>
      </c>
    </row>
    <row r="18" spans="1:5" ht="39.75" customHeight="1">
      <c r="A18" s="75" t="s">
        <v>372</v>
      </c>
      <c r="B18" s="76"/>
      <c r="C18" s="76"/>
      <c r="D18" s="76"/>
      <c r="E18" s="76"/>
    </row>
    <row r="19" ht="18.75">
      <c r="A19" s="77"/>
    </row>
    <row r="20" ht="18.75">
      <c r="A20" s="77"/>
    </row>
  </sheetData>
  <sheetProtection/>
  <mergeCells count="2">
    <mergeCell ref="A1:E1"/>
    <mergeCell ref="A18:E18"/>
  </mergeCells>
  <printOptions/>
  <pageMargins left="1.06" right="0.43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0">
      <selection activeCell="F5" sqref="F5"/>
    </sheetView>
  </sheetViews>
  <sheetFormatPr defaultColWidth="9.00390625" defaultRowHeight="14.25"/>
  <cols>
    <col min="1" max="1" width="18.50390625" style="0" customWidth="1"/>
    <col min="2" max="5" width="15.125" style="0" customWidth="1"/>
    <col min="11" max="11" width="13.75390625" style="0" bestFit="1" customWidth="1"/>
  </cols>
  <sheetData>
    <row r="1" spans="1:5" ht="37.5" customHeight="1">
      <c r="A1" s="50" t="s">
        <v>373</v>
      </c>
      <c r="B1" s="50"/>
      <c r="C1" s="50"/>
      <c r="D1" s="50"/>
      <c r="E1" s="50"/>
    </row>
    <row r="2" spans="1:5" ht="37.5" customHeight="1">
      <c r="A2" s="51" t="s">
        <v>374</v>
      </c>
      <c r="B2" s="51"/>
      <c r="C2" s="51"/>
      <c r="D2" s="51"/>
      <c r="E2" s="51"/>
    </row>
    <row r="3" spans="1:5" ht="7.5" customHeight="1">
      <c r="A3" s="52"/>
      <c r="B3" s="52"/>
      <c r="C3" s="52"/>
      <c r="D3" s="52"/>
      <c r="E3" s="52"/>
    </row>
    <row r="4" spans="1:5" ht="42" customHeight="1">
      <c r="A4" s="53"/>
      <c r="B4" s="54" t="s">
        <v>135</v>
      </c>
      <c r="C4" s="54"/>
      <c r="D4" s="54"/>
      <c r="E4" s="55"/>
    </row>
    <row r="5" spans="1:5" ht="42" customHeight="1">
      <c r="A5" s="56"/>
      <c r="B5" s="57" t="s">
        <v>375</v>
      </c>
      <c r="C5" s="58" t="s">
        <v>376</v>
      </c>
      <c r="D5" s="57" t="s">
        <v>377</v>
      </c>
      <c r="E5" s="59" t="s">
        <v>376</v>
      </c>
    </row>
    <row r="6" spans="1:5" ht="42" customHeight="1">
      <c r="A6" s="56" t="s">
        <v>179</v>
      </c>
      <c r="B6" s="60">
        <v>424961.52630000014</v>
      </c>
      <c r="C6" s="61">
        <v>25.91084743864395</v>
      </c>
      <c r="D6" s="60">
        <v>3186554.6018</v>
      </c>
      <c r="E6" s="62">
        <v>7.193479923201849</v>
      </c>
    </row>
    <row r="7" spans="1:5" ht="42" customHeight="1">
      <c r="A7" s="56" t="s">
        <v>378</v>
      </c>
      <c r="B7" s="60">
        <v>85317</v>
      </c>
      <c r="C7" s="61">
        <v>60.76344594581862</v>
      </c>
      <c r="D7" s="60">
        <v>685236.72</v>
      </c>
      <c r="E7" s="62">
        <v>9.972430689304668</v>
      </c>
    </row>
    <row r="8" spans="1:5" ht="42" customHeight="1">
      <c r="A8" s="56" t="s">
        <v>353</v>
      </c>
      <c r="B8" s="60">
        <v>151137.2337</v>
      </c>
      <c r="C8" s="61">
        <v>36.83878411975334</v>
      </c>
      <c r="D8" s="60">
        <v>1082013.5354</v>
      </c>
      <c r="E8" s="62">
        <v>8.490020259982089</v>
      </c>
    </row>
    <row r="9" spans="1:5" ht="42" customHeight="1">
      <c r="A9" s="56" t="s">
        <v>352</v>
      </c>
      <c r="B9" s="60">
        <v>36539.8015</v>
      </c>
      <c r="C9" s="61">
        <v>8.323910327284189</v>
      </c>
      <c r="D9" s="60">
        <v>271917.9499</v>
      </c>
      <c r="E9" s="62">
        <v>1.5568520234839456</v>
      </c>
    </row>
    <row r="10" spans="1:5" ht="42" customHeight="1">
      <c r="A10" s="56" t="s">
        <v>379</v>
      </c>
      <c r="B10" s="60">
        <v>29694.6447</v>
      </c>
      <c r="C10" s="61">
        <v>-0.33992128736358707</v>
      </c>
      <c r="D10" s="60">
        <v>222458.1833</v>
      </c>
      <c r="E10" s="62">
        <v>4.365951409612312</v>
      </c>
    </row>
    <row r="11" spans="1:5" ht="42" customHeight="1">
      <c r="A11" s="56" t="s">
        <v>357</v>
      </c>
      <c r="B11" s="60">
        <v>30602.449</v>
      </c>
      <c r="C11" s="61">
        <v>13.206460354711535</v>
      </c>
      <c r="D11" s="60">
        <v>231410.6964</v>
      </c>
      <c r="E11" s="62">
        <v>7.266475879823209</v>
      </c>
    </row>
    <row r="12" spans="1:5" ht="42" customHeight="1">
      <c r="A12" s="56" t="s">
        <v>359</v>
      </c>
      <c r="B12" s="60">
        <v>12895.0042</v>
      </c>
      <c r="C12" s="61">
        <v>7.875367759097296</v>
      </c>
      <c r="D12" s="60">
        <v>108689.1911</v>
      </c>
      <c r="E12" s="62">
        <v>10.091869629293182</v>
      </c>
    </row>
    <row r="13" spans="1:5" ht="42" customHeight="1">
      <c r="A13" s="56" t="s">
        <v>358</v>
      </c>
      <c r="B13" s="60">
        <v>10159.1854</v>
      </c>
      <c r="C13" s="61">
        <v>6.417832466590445</v>
      </c>
      <c r="D13" s="60">
        <v>79910.3314</v>
      </c>
      <c r="E13" s="62">
        <v>4.055076442577477</v>
      </c>
    </row>
    <row r="14" spans="1:5" ht="42" customHeight="1">
      <c r="A14" s="63" t="s">
        <v>354</v>
      </c>
      <c r="B14" s="64">
        <v>68616.2078</v>
      </c>
      <c r="C14" s="65">
        <v>10.795699847445995</v>
      </c>
      <c r="D14" s="64">
        <v>504917.9943</v>
      </c>
      <c r="E14" s="66">
        <v>5.165579756788508</v>
      </c>
    </row>
    <row r="15" spans="1:5" ht="9" customHeight="1">
      <c r="A15" s="67"/>
      <c r="B15" s="67"/>
      <c r="C15" s="67"/>
      <c r="D15" s="67"/>
      <c r="E15" s="67"/>
    </row>
    <row r="16" spans="1:5" s="49" customFormat="1" ht="35.25" customHeight="1">
      <c r="A16" s="68" t="s">
        <v>380</v>
      </c>
      <c r="B16" s="68"/>
      <c r="C16" s="68"/>
      <c r="D16" s="68"/>
      <c r="E16" s="68"/>
    </row>
    <row r="17" spans="1:5" s="49" customFormat="1" ht="24.75" customHeight="1">
      <c r="A17" s="68" t="s">
        <v>381</v>
      </c>
      <c r="B17" s="68"/>
      <c r="C17" s="68"/>
      <c r="D17" s="68"/>
      <c r="E17" s="68"/>
    </row>
    <row r="18" spans="1:5" s="49" customFormat="1" ht="24.75" customHeight="1">
      <c r="A18" s="68" t="s">
        <v>382</v>
      </c>
      <c r="B18" s="68"/>
      <c r="C18" s="68"/>
      <c r="D18" s="68"/>
      <c r="E18" s="68"/>
    </row>
    <row r="19" spans="1:5" s="49" customFormat="1" ht="24.75" customHeight="1">
      <c r="A19" s="68" t="s">
        <v>383</v>
      </c>
      <c r="B19" s="68"/>
      <c r="C19" s="68"/>
      <c r="D19" s="68"/>
      <c r="E19" s="68"/>
    </row>
  </sheetData>
  <sheetProtection/>
  <mergeCells count="8">
    <mergeCell ref="A1:E1"/>
    <mergeCell ref="A2:E2"/>
    <mergeCell ref="B4:E4"/>
    <mergeCell ref="A16:E16"/>
    <mergeCell ref="A17:E17"/>
    <mergeCell ref="A18:E18"/>
    <mergeCell ref="A19:E19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M8" sqref="M8"/>
    </sheetView>
  </sheetViews>
  <sheetFormatPr defaultColWidth="9.00390625" defaultRowHeight="14.25"/>
  <cols>
    <col min="1" max="1" width="13.375" style="24" customWidth="1"/>
    <col min="2" max="2" width="13.625" style="24" customWidth="1"/>
    <col min="3" max="3" width="8.625" style="25" customWidth="1"/>
    <col min="4" max="4" width="15.125" style="24" customWidth="1"/>
    <col min="5" max="5" width="8.625" style="25" customWidth="1"/>
    <col min="6" max="6" width="15.125" style="24" customWidth="1"/>
    <col min="7" max="7" width="8.625" style="24" customWidth="1"/>
    <col min="8" max="16384" width="9.00390625" style="24" customWidth="1"/>
  </cols>
  <sheetData>
    <row r="1" spans="1:7" ht="22.5">
      <c r="A1" s="26" t="s">
        <v>384</v>
      </c>
      <c r="B1" s="26"/>
      <c r="C1" s="27"/>
      <c r="D1" s="26"/>
      <c r="E1" s="27"/>
      <c r="F1" s="26"/>
      <c r="G1" s="26"/>
    </row>
    <row r="2" spans="3:6" ht="29.25" customHeight="1">
      <c r="C2" s="25" t="s">
        <v>333</v>
      </c>
      <c r="F2" s="28" t="s">
        <v>342</v>
      </c>
    </row>
    <row r="3" spans="1:7" ht="36.75" customHeight="1">
      <c r="A3" s="29"/>
      <c r="B3" s="30" t="s">
        <v>385</v>
      </c>
      <c r="C3" s="31" t="s">
        <v>386</v>
      </c>
      <c r="D3" s="32" t="s">
        <v>387</v>
      </c>
      <c r="E3" s="31" t="s">
        <v>386</v>
      </c>
      <c r="F3" s="32" t="s">
        <v>388</v>
      </c>
      <c r="G3" s="33" t="s">
        <v>386</v>
      </c>
    </row>
    <row r="4" spans="1:7" ht="36.75" customHeight="1">
      <c r="A4" s="34" t="s">
        <v>389</v>
      </c>
      <c r="B4" s="35">
        <v>589.59</v>
      </c>
      <c r="C4" s="36">
        <v>4</v>
      </c>
      <c r="D4" s="35">
        <v>330.71</v>
      </c>
      <c r="E4" s="36">
        <v>5.2</v>
      </c>
      <c r="F4" s="35">
        <v>539.45</v>
      </c>
      <c r="G4" s="37">
        <v>20.8</v>
      </c>
    </row>
    <row r="5" spans="1:7" ht="36.75" customHeight="1">
      <c r="A5" s="34" t="s">
        <v>390</v>
      </c>
      <c r="B5" s="35">
        <v>9.95</v>
      </c>
      <c r="C5" s="36">
        <v>10</v>
      </c>
      <c r="D5" s="38">
        <v>5.36</v>
      </c>
      <c r="E5" s="36">
        <v>6</v>
      </c>
      <c r="F5" s="35"/>
      <c r="G5" s="37"/>
    </row>
    <row r="6" spans="1:7" ht="36.75" customHeight="1">
      <c r="A6" s="34" t="s">
        <v>391</v>
      </c>
      <c r="B6" s="35">
        <v>14.18</v>
      </c>
      <c r="C6" s="36">
        <v>9.1</v>
      </c>
      <c r="D6" s="38">
        <v>8.03</v>
      </c>
      <c r="E6" s="36">
        <v>0.1</v>
      </c>
      <c r="F6" s="38">
        <v>14.45</v>
      </c>
      <c r="G6" s="37">
        <v>26.7</v>
      </c>
    </row>
    <row r="7" spans="1:7" ht="36.75" customHeight="1">
      <c r="A7" s="34" t="s">
        <v>392</v>
      </c>
      <c r="B7" s="35">
        <v>25.77</v>
      </c>
      <c r="C7" s="36">
        <v>17.6</v>
      </c>
      <c r="D7" s="38">
        <v>16.04</v>
      </c>
      <c r="E7" s="36">
        <v>8.4</v>
      </c>
      <c r="F7" s="38">
        <v>18.26</v>
      </c>
      <c r="G7" s="37">
        <v>13.3</v>
      </c>
    </row>
    <row r="8" spans="1:7" ht="36.75" customHeight="1">
      <c r="A8" s="34" t="s">
        <v>393</v>
      </c>
      <c r="B8" s="35">
        <v>12.42</v>
      </c>
      <c r="C8" s="36">
        <v>23.2</v>
      </c>
      <c r="D8" s="38">
        <v>7.41</v>
      </c>
      <c r="E8" s="36">
        <v>16.5</v>
      </c>
      <c r="F8" s="38">
        <v>12.02</v>
      </c>
      <c r="G8" s="37">
        <v>11.7</v>
      </c>
    </row>
    <row r="9" spans="1:7" ht="36.75" customHeight="1">
      <c r="A9" s="34" t="s">
        <v>394</v>
      </c>
      <c r="B9" s="35">
        <v>82.19</v>
      </c>
      <c r="C9" s="36">
        <v>2.6</v>
      </c>
      <c r="D9" s="38">
        <v>24.74</v>
      </c>
      <c r="E9" s="36">
        <v>18</v>
      </c>
      <c r="F9" s="38">
        <v>29.97</v>
      </c>
      <c r="G9" s="37">
        <v>34.2</v>
      </c>
    </row>
    <row r="10" spans="1:7" ht="36.75" customHeight="1">
      <c r="A10" s="34" t="s">
        <v>395</v>
      </c>
      <c r="B10" s="35">
        <v>41.7</v>
      </c>
      <c r="C10" s="36">
        <v>0.2</v>
      </c>
      <c r="D10" s="38">
        <v>28.16</v>
      </c>
      <c r="E10" s="36">
        <v>3.8</v>
      </c>
      <c r="F10" s="38">
        <v>42.62</v>
      </c>
      <c r="G10" s="37">
        <v>26.7</v>
      </c>
    </row>
    <row r="11" spans="1:7" ht="36.75" customHeight="1">
      <c r="A11" s="34" t="s">
        <v>396</v>
      </c>
      <c r="B11" s="35">
        <v>148.85</v>
      </c>
      <c r="C11" s="36">
        <v>9</v>
      </c>
      <c r="D11" s="38">
        <v>88.18</v>
      </c>
      <c r="E11" s="36">
        <v>5.4</v>
      </c>
      <c r="F11" s="38">
        <v>135.78</v>
      </c>
      <c r="G11" s="37">
        <v>20.2</v>
      </c>
    </row>
    <row r="12" spans="1:7" ht="36.75" customHeight="1">
      <c r="A12" s="34" t="s">
        <v>397</v>
      </c>
      <c r="B12" s="35">
        <v>53.92</v>
      </c>
      <c r="C12" s="36">
        <v>11.8</v>
      </c>
      <c r="D12" s="38">
        <v>31.13</v>
      </c>
      <c r="E12" s="36">
        <v>8.5</v>
      </c>
      <c r="F12" s="38">
        <v>61.9</v>
      </c>
      <c r="G12" s="37">
        <v>14.3</v>
      </c>
    </row>
    <row r="13" spans="1:7" ht="36.75" customHeight="1">
      <c r="A13" s="34" t="s">
        <v>398</v>
      </c>
      <c r="B13" s="35">
        <v>55.27</v>
      </c>
      <c r="C13" s="36">
        <v>-17.6</v>
      </c>
      <c r="D13" s="38">
        <v>28.4</v>
      </c>
      <c r="E13" s="36">
        <v>8.4</v>
      </c>
      <c r="F13" s="38">
        <v>42.35</v>
      </c>
      <c r="G13" s="37">
        <v>31.4</v>
      </c>
    </row>
    <row r="14" spans="1:7" ht="36.75" customHeight="1">
      <c r="A14" s="34" t="s">
        <v>399</v>
      </c>
      <c r="B14" s="35">
        <v>9.45</v>
      </c>
      <c r="C14" s="36">
        <v>7.5</v>
      </c>
      <c r="D14" s="38">
        <v>5.81</v>
      </c>
      <c r="E14" s="36">
        <v>3.2</v>
      </c>
      <c r="F14" s="38">
        <v>10.64</v>
      </c>
      <c r="G14" s="37">
        <v>18.4</v>
      </c>
    </row>
    <row r="15" spans="1:7" ht="36.75" customHeight="1">
      <c r="A15" s="34" t="s">
        <v>400</v>
      </c>
      <c r="B15" s="35">
        <v>32.01</v>
      </c>
      <c r="C15" s="36">
        <v>14.2</v>
      </c>
      <c r="D15" s="38">
        <v>20.89</v>
      </c>
      <c r="E15" s="36">
        <v>15.8</v>
      </c>
      <c r="F15" s="38">
        <v>47.14</v>
      </c>
      <c r="G15" s="37">
        <v>19.9</v>
      </c>
    </row>
    <row r="16" spans="1:7" ht="36.75" customHeight="1">
      <c r="A16" s="34" t="s">
        <v>401</v>
      </c>
      <c r="B16" s="35">
        <v>11.75</v>
      </c>
      <c r="C16" s="36">
        <v>1</v>
      </c>
      <c r="D16" s="38">
        <v>7.88</v>
      </c>
      <c r="E16" s="36">
        <v>2.4</v>
      </c>
      <c r="F16" s="38">
        <v>26.4</v>
      </c>
      <c r="G16" s="37">
        <v>11.8</v>
      </c>
    </row>
    <row r="17" spans="1:7" ht="36.75" customHeight="1">
      <c r="A17" s="39" t="s">
        <v>402</v>
      </c>
      <c r="B17" s="40">
        <v>13.14</v>
      </c>
      <c r="C17" s="41">
        <v>5.3</v>
      </c>
      <c r="D17" s="42">
        <v>8.97</v>
      </c>
      <c r="E17" s="41">
        <v>-0.8</v>
      </c>
      <c r="F17" s="42">
        <v>26.73</v>
      </c>
      <c r="G17" s="43">
        <v>34.8</v>
      </c>
    </row>
    <row r="18" spans="1:7" ht="49.5" customHeight="1">
      <c r="A18" s="44" t="s">
        <v>403</v>
      </c>
      <c r="B18" s="45"/>
      <c r="C18" s="46"/>
      <c r="D18" s="45"/>
      <c r="E18" s="46"/>
      <c r="F18" s="45"/>
      <c r="G18" s="45"/>
    </row>
    <row r="19" spans="1:7" ht="14.25">
      <c r="A19" s="47"/>
      <c r="B19" s="47"/>
      <c r="C19" s="48"/>
      <c r="D19" s="47"/>
      <c r="E19" s="48"/>
      <c r="F19" s="47"/>
      <c r="G19" s="47"/>
    </row>
    <row r="20" ht="14.25">
      <c r="A20" s="28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7">
      <selection activeCell="N16" sqref="N16"/>
    </sheetView>
  </sheetViews>
  <sheetFormatPr defaultColWidth="9.00390625" defaultRowHeight="14.25"/>
  <cols>
    <col min="1" max="1" width="12.00390625" style="13" customWidth="1"/>
    <col min="2" max="2" width="15.375" style="13" customWidth="1"/>
    <col min="3" max="3" width="17.625" style="13" customWidth="1"/>
    <col min="4" max="4" width="17.25390625" style="13" customWidth="1"/>
    <col min="5" max="236" width="9.00390625" style="13" customWidth="1"/>
    <col min="237" max="237" width="6.375" style="13" customWidth="1"/>
    <col min="238" max="238" width="6.125" style="13" customWidth="1"/>
    <col min="239" max="239" width="5.125" style="13" customWidth="1"/>
    <col min="240" max="240" width="5.25390625" style="13" bestFit="1" customWidth="1"/>
    <col min="241" max="241" width="5.25390625" style="13" customWidth="1"/>
    <col min="242" max="242" width="6.125" style="13" customWidth="1"/>
    <col min="243" max="243" width="6.375" style="13" customWidth="1"/>
    <col min="244" max="244" width="7.00390625" style="13" customWidth="1"/>
    <col min="245" max="245" width="4.50390625" style="13" customWidth="1"/>
    <col min="246" max="246" width="6.875" style="13" customWidth="1"/>
    <col min="247" max="247" width="4.375" style="13" customWidth="1"/>
    <col min="248" max="248" width="7.125" style="13" customWidth="1"/>
    <col min="249" max="249" width="5.875" style="13" customWidth="1"/>
    <col min="250" max="250" width="3.625" style="13" customWidth="1"/>
    <col min="251" max="251" width="4.375" style="13" customWidth="1"/>
    <col min="252" max="252" width="4.50390625" style="13" customWidth="1"/>
    <col min="253" max="253" width="3.375" style="13" customWidth="1"/>
    <col min="254" max="254" width="5.75390625" style="13" customWidth="1"/>
    <col min="255" max="255" width="4.375" style="13" customWidth="1"/>
    <col min="256" max="256" width="5.875" style="13" customWidth="1"/>
  </cols>
  <sheetData>
    <row r="1" spans="1:4" ht="27" customHeight="1">
      <c r="A1" s="14" t="s">
        <v>404</v>
      </c>
      <c r="B1" s="14"/>
      <c r="C1" s="14"/>
      <c r="D1" s="14"/>
    </row>
    <row r="2" spans="1:4" s="12" customFormat="1" ht="24.75" customHeight="1">
      <c r="A2" s="15" t="s">
        <v>3</v>
      </c>
      <c r="B2" s="16" t="s">
        <v>405</v>
      </c>
      <c r="C2" s="16" t="s">
        <v>406</v>
      </c>
      <c r="D2" s="17" t="s">
        <v>407</v>
      </c>
    </row>
    <row r="3" spans="1:5" ht="24.75" customHeight="1">
      <c r="A3" s="18" t="s">
        <v>354</v>
      </c>
      <c r="B3" s="19">
        <v>113.97</v>
      </c>
      <c r="C3" s="20">
        <v>17.74425315261988</v>
      </c>
      <c r="D3" s="21">
        <v>94.08594907719251</v>
      </c>
      <c r="E3" s="22"/>
    </row>
    <row r="4" spans="1:4" ht="24.75" customHeight="1">
      <c r="A4" s="18" t="s">
        <v>408</v>
      </c>
      <c r="B4" s="19">
        <v>117.58</v>
      </c>
      <c r="C4" s="20">
        <v>19.854986698818102</v>
      </c>
      <c r="D4" s="21">
        <v>95.4874651810585</v>
      </c>
    </row>
    <row r="5" spans="1:4" ht="24.75" customHeight="1">
      <c r="A5" s="18" t="s">
        <v>409</v>
      </c>
      <c r="B5" s="19">
        <v>115.55</v>
      </c>
      <c r="C5" s="20">
        <v>20.218103967351308</v>
      </c>
      <c r="D5" s="21">
        <v>93.31568497683654</v>
      </c>
    </row>
    <row r="6" spans="1:4" ht="24.75" customHeight="1">
      <c r="A6" s="18" t="s">
        <v>410</v>
      </c>
      <c r="B6" s="19">
        <v>113.43</v>
      </c>
      <c r="C6" s="20">
        <v>17.13548992030005</v>
      </c>
      <c r="D6" s="21">
        <v>90.49247606019152</v>
      </c>
    </row>
    <row r="7" spans="1:4" ht="24.75" customHeight="1">
      <c r="A7" s="18" t="s">
        <v>411</v>
      </c>
      <c r="B7" s="19">
        <v>114.86</v>
      </c>
      <c r="C7" s="20">
        <v>18.61098084650538</v>
      </c>
      <c r="D7" s="21">
        <v>91.600790513834</v>
      </c>
    </row>
    <row r="8" spans="1:4" ht="24.75" customHeight="1">
      <c r="A8" s="18" t="s">
        <v>412</v>
      </c>
      <c r="B8" s="19">
        <v>109.93</v>
      </c>
      <c r="C8" s="20">
        <v>16.51463162886713</v>
      </c>
      <c r="D8" s="21">
        <v>93.01801801801803</v>
      </c>
    </row>
    <row r="9" spans="1:4" ht="24.75" customHeight="1">
      <c r="A9" s="18" t="s">
        <v>413</v>
      </c>
      <c r="B9" s="19">
        <v>108.58</v>
      </c>
      <c r="C9" s="20">
        <v>17.34516353514266</v>
      </c>
      <c r="D9" s="21">
        <v>94.6840521564694</v>
      </c>
    </row>
    <row r="10" spans="1:4" ht="24.75" customHeight="1">
      <c r="A10" s="18" t="s">
        <v>414</v>
      </c>
      <c r="B10" s="19">
        <v>113.75</v>
      </c>
      <c r="C10" s="20">
        <v>18.348764485866703</v>
      </c>
      <c r="D10" s="21">
        <v>93.23308270676691</v>
      </c>
    </row>
    <row r="11" spans="1:4" ht="24.75" customHeight="1">
      <c r="A11" s="18" t="s">
        <v>415</v>
      </c>
      <c r="B11" s="19">
        <v>112.86</v>
      </c>
      <c r="C11" s="20">
        <v>16.867786801696642</v>
      </c>
      <c r="D11" s="21">
        <v>90.44834307992203</v>
      </c>
    </row>
    <row r="12" spans="1:4" ht="24.75" customHeight="1">
      <c r="A12" s="18" t="s">
        <v>416</v>
      </c>
      <c r="B12" s="19">
        <v>114.67</v>
      </c>
      <c r="C12" s="20">
        <v>17.958273753898464</v>
      </c>
      <c r="D12" s="21">
        <v>94.1065830721003</v>
      </c>
    </row>
    <row r="13" spans="1:4" ht="24.75" customHeight="1">
      <c r="A13" s="18" t="s">
        <v>417</v>
      </c>
      <c r="B13" s="19">
        <v>113.54</v>
      </c>
      <c r="C13" s="20">
        <v>17.211573783953153</v>
      </c>
      <c r="D13" s="21">
        <v>95.29190207156309</v>
      </c>
    </row>
    <row r="14" spans="1:4" ht="24.75" customHeight="1">
      <c r="A14" s="18" t="s">
        <v>418</v>
      </c>
      <c r="B14" s="19">
        <v>102.48</v>
      </c>
      <c r="C14" s="20">
        <v>15.909753962851308</v>
      </c>
      <c r="D14" s="21">
        <v>91.68704156479217</v>
      </c>
    </row>
    <row r="15" spans="1:4" ht="24.75" customHeight="1">
      <c r="A15" s="18" t="s">
        <v>419</v>
      </c>
      <c r="B15" s="19">
        <v>114.83</v>
      </c>
      <c r="C15" s="20">
        <v>15.955839394000442</v>
      </c>
      <c r="D15" s="21">
        <v>96.63299663299664</v>
      </c>
    </row>
    <row r="16" spans="1:4" ht="24.75" customHeight="1">
      <c r="A16" s="18" t="s">
        <v>420</v>
      </c>
      <c r="B16" s="19">
        <v>116.05</v>
      </c>
      <c r="C16" s="20">
        <v>18.934783196732397</v>
      </c>
      <c r="D16" s="21">
        <v>95.42857142857143</v>
      </c>
    </row>
    <row r="17" spans="1:4" ht="24.75" customHeight="1">
      <c r="A17" s="18" t="s">
        <v>421</v>
      </c>
      <c r="B17" s="19">
        <v>114.78</v>
      </c>
      <c r="C17" s="20">
        <v>19.10683326358582</v>
      </c>
      <c r="D17" s="21">
        <v>92.99123904881101</v>
      </c>
    </row>
    <row r="18" spans="1:4" ht="24.75" customHeight="1">
      <c r="A18" s="18" t="s">
        <v>422</v>
      </c>
      <c r="B18" s="19">
        <v>114.89</v>
      </c>
      <c r="C18" s="20">
        <v>17.187411990955688</v>
      </c>
      <c r="D18" s="21">
        <v>96.06741573033707</v>
      </c>
    </row>
    <row r="19" spans="1:4" ht="24.75" customHeight="1">
      <c r="A19" s="18" t="s">
        <v>423</v>
      </c>
      <c r="B19" s="19">
        <v>116.39</v>
      </c>
      <c r="C19" s="20">
        <v>17.655897821187075</v>
      </c>
      <c r="D19" s="21">
        <v>96.76595744680851</v>
      </c>
    </row>
    <row r="20" spans="1:4" ht="24.75" customHeight="1">
      <c r="A20" s="18" t="s">
        <v>424</v>
      </c>
      <c r="B20" s="19">
        <v>115.31</v>
      </c>
      <c r="C20" s="20">
        <v>18.660490000978697</v>
      </c>
      <c r="D20" s="21">
        <v>94.87179487179486</v>
      </c>
    </row>
    <row r="21" spans="1:4" ht="24.75" customHeight="1">
      <c r="A21" s="18" t="s">
        <v>425</v>
      </c>
      <c r="B21" s="19">
        <v>116.18</v>
      </c>
      <c r="C21" s="20">
        <v>15.265458007009649</v>
      </c>
      <c r="D21" s="21">
        <v>95.578231292517</v>
      </c>
    </row>
    <row r="22" spans="1:4" ht="24.75" customHeight="1">
      <c r="A22" s="18" t="s">
        <v>426</v>
      </c>
      <c r="B22" s="19">
        <v>108.29</v>
      </c>
      <c r="C22" s="20">
        <v>17.847057494634587</v>
      </c>
      <c r="D22" s="21">
        <v>96.74502712477397</v>
      </c>
    </row>
    <row r="23" spans="1:4" ht="24.75" customHeight="1">
      <c r="A23" s="18" t="s">
        <v>427</v>
      </c>
      <c r="B23" s="19">
        <v>116.31</v>
      </c>
      <c r="C23" s="20">
        <v>18.517758160541984</v>
      </c>
      <c r="D23" s="21">
        <v>96.23059866962306</v>
      </c>
    </row>
    <row r="24" spans="1:4" ht="24.75" customHeight="1">
      <c r="A24" s="18" t="s">
        <v>428</v>
      </c>
      <c r="B24" s="19">
        <v>115.04</v>
      </c>
      <c r="C24" s="20">
        <v>19.658924533100542</v>
      </c>
      <c r="D24" s="21">
        <v>95.38461538461539</v>
      </c>
    </row>
    <row r="25" spans="1:4" ht="24.75" customHeight="1">
      <c r="A25" s="18" t="s">
        <v>429</v>
      </c>
      <c r="B25" s="19">
        <v>113.84</v>
      </c>
      <c r="C25" s="20">
        <v>17.523731899304984</v>
      </c>
      <c r="D25" s="21">
        <v>94.08493427704752</v>
      </c>
    </row>
    <row r="26" spans="1:4" ht="24.75" customHeight="1">
      <c r="A26" s="18" t="s">
        <v>430</v>
      </c>
      <c r="B26" s="19">
        <v>113.48</v>
      </c>
      <c r="C26" s="20">
        <v>16.16266311455166</v>
      </c>
      <c r="D26" s="21">
        <v>90.78156312625251</v>
      </c>
    </row>
    <row r="27" spans="1:4" ht="24.75" customHeight="1">
      <c r="A27" s="18" t="s">
        <v>431</v>
      </c>
      <c r="B27" s="19">
        <v>116.4</v>
      </c>
      <c r="C27" s="20">
        <v>17.407632967925295</v>
      </c>
      <c r="D27" s="21">
        <v>93.73177842565597</v>
      </c>
    </row>
    <row r="28" spans="1:4" ht="24.75" customHeight="1">
      <c r="A28" s="18" t="s">
        <v>432</v>
      </c>
      <c r="B28" s="19">
        <v>105.26</v>
      </c>
      <c r="C28" s="20">
        <v>16.350643163411146</v>
      </c>
      <c r="D28" s="21">
        <v>92.54079254079254</v>
      </c>
    </row>
    <row r="29" spans="1:4" ht="24.75" customHeight="1">
      <c r="A29" s="18" t="s">
        <v>433</v>
      </c>
      <c r="B29" s="19">
        <v>113.64</v>
      </c>
      <c r="C29" s="20">
        <v>19.95390587093644</v>
      </c>
      <c r="D29" s="21">
        <v>91.48936170212765</v>
      </c>
    </row>
    <row r="30" ht="14.25">
      <c r="D30" s="23"/>
    </row>
    <row r="31" spans="1:4" ht="14.25">
      <c r="A31" s="23"/>
      <c r="B31" s="23"/>
      <c r="C31" s="23"/>
      <c r="D31" s="23"/>
    </row>
  </sheetData>
  <sheetProtection/>
  <mergeCells count="1">
    <mergeCell ref="A1:D1"/>
  </mergeCells>
  <printOptions/>
  <pageMargins left="0.92" right="0.7" top="0.5" bottom="0.4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434</v>
      </c>
    </row>
    <row r="2" ht="13.5">
      <c r="A2" s="2" t="s">
        <v>435</v>
      </c>
    </row>
    <row r="3" spans="1:3" ht="13.5">
      <c r="A3" s="3" t="s">
        <v>436</v>
      </c>
      <c r="C3" s="4" t="s">
        <v>437</v>
      </c>
    </row>
    <row r="4" ht="12.75">
      <c r="A4" s="3" t="e">
        <v>#N/A</v>
      </c>
    </row>
    <row r="6" ht="13.5"/>
    <row r="7" ht="12.75">
      <c r="A7" s="5" t="s">
        <v>438</v>
      </c>
    </row>
    <row r="8" ht="12.75">
      <c r="A8" s="6" t="s">
        <v>439</v>
      </c>
    </row>
    <row r="9" ht="12.75">
      <c r="A9" s="7" t="s">
        <v>440</v>
      </c>
    </row>
    <row r="10" ht="12.75">
      <c r="A10" s="6" t="s">
        <v>441</v>
      </c>
    </row>
    <row r="11" ht="13.5">
      <c r="A11" s="8" t="s">
        <v>442</v>
      </c>
    </row>
    <row r="13" ht="13.5"/>
    <row r="14" ht="13.5">
      <c r="A14" s="4" t="s">
        <v>443</v>
      </c>
    </row>
    <row r="16" ht="13.5"/>
    <row r="17" ht="13.5">
      <c r="C17" s="4" t="s">
        <v>444</v>
      </c>
    </row>
    <row r="20" ht="12.75">
      <c r="A20" s="9" t="s">
        <v>445</v>
      </c>
    </row>
    <row r="21" ht="14.25">
      <c r="C21" s="10"/>
    </row>
    <row r="26" ht="13.5">
      <c r="C26" s="11" t="s">
        <v>446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E4" sqref="E4:E7"/>
    </sheetView>
  </sheetViews>
  <sheetFormatPr defaultColWidth="9.00390625" defaultRowHeight="14.25"/>
  <cols>
    <col min="1" max="1" width="9.00390625" style="256" customWidth="1"/>
    <col min="2" max="2" width="23.50390625" style="256" customWidth="1"/>
    <col min="3" max="3" width="14.875" style="256" customWidth="1"/>
    <col min="4" max="4" width="17.875" style="256" customWidth="1"/>
    <col min="5" max="5" width="14.375" style="256" customWidth="1"/>
    <col min="6" max="16384" width="9.00390625" style="256" customWidth="1"/>
  </cols>
  <sheetData>
    <row r="1" spans="1:5" ht="24" customHeight="1">
      <c r="A1" s="296" t="s">
        <v>130</v>
      </c>
      <c r="B1" s="296"/>
      <c r="C1" s="296"/>
      <c r="D1" s="296"/>
      <c r="E1" s="296"/>
    </row>
    <row r="2" spans="2:6" ht="18.75">
      <c r="B2" s="78" t="s">
        <v>131</v>
      </c>
      <c r="C2" s="259"/>
      <c r="D2" s="259"/>
      <c r="E2" s="259"/>
      <c r="F2" s="297"/>
    </row>
    <row r="3" spans="1:6" ht="16.5" customHeight="1">
      <c r="A3" s="298" t="s">
        <v>132</v>
      </c>
      <c r="B3" s="57"/>
      <c r="C3" s="57" t="s">
        <v>133</v>
      </c>
      <c r="D3" s="238" t="s">
        <v>4</v>
      </c>
      <c r="E3" s="299" t="s">
        <v>134</v>
      </c>
      <c r="F3" s="300"/>
    </row>
    <row r="4" spans="1:6" ht="20.25" customHeight="1">
      <c r="A4" s="236" t="s">
        <v>135</v>
      </c>
      <c r="B4" s="58"/>
      <c r="C4" s="301">
        <v>72272.0236</v>
      </c>
      <c r="D4" s="302">
        <v>531796.6761</v>
      </c>
      <c r="E4" s="303">
        <v>7.49277993893249</v>
      </c>
      <c r="F4" s="300"/>
    </row>
    <row r="5" spans="1:6" ht="20.25" customHeight="1">
      <c r="A5" s="304" t="s">
        <v>136</v>
      </c>
      <c r="B5" s="305"/>
      <c r="C5" s="306">
        <v>41337.10206</v>
      </c>
      <c r="D5" s="302">
        <v>331574.71872</v>
      </c>
      <c r="E5" s="303">
        <v>7.85364819848719</v>
      </c>
      <c r="F5" s="300"/>
    </row>
    <row r="6" spans="1:6" ht="20.25" customHeight="1">
      <c r="A6" s="248" t="s">
        <v>137</v>
      </c>
      <c r="B6" s="249"/>
      <c r="C6" s="307">
        <v>68616.2078</v>
      </c>
      <c r="D6" s="308">
        <v>504917.9943</v>
      </c>
      <c r="E6" s="303">
        <v>6.7215311826616855</v>
      </c>
      <c r="F6" s="300"/>
    </row>
    <row r="7" spans="1:6" ht="20.25" customHeight="1">
      <c r="A7" s="248" t="s">
        <v>34</v>
      </c>
      <c r="B7" s="249"/>
      <c r="C7" s="301">
        <v>3655.8158</v>
      </c>
      <c r="D7" s="302">
        <v>26878.6818</v>
      </c>
      <c r="E7" s="303">
        <v>24.378052860488445</v>
      </c>
      <c r="F7" s="300"/>
    </row>
    <row r="8" spans="1:6" ht="20.25" customHeight="1">
      <c r="A8" s="309" t="s">
        <v>138</v>
      </c>
      <c r="B8" s="209" t="s">
        <v>139</v>
      </c>
      <c r="C8" s="310">
        <v>4016.1979</v>
      </c>
      <c r="D8" s="310">
        <v>27860.2928</v>
      </c>
      <c r="E8" s="303">
        <v>2.7388453826165113</v>
      </c>
      <c r="F8" s="300"/>
    </row>
    <row r="9" spans="1:6" ht="20.25" customHeight="1">
      <c r="A9" s="309"/>
      <c r="B9" s="209" t="s">
        <v>140</v>
      </c>
      <c r="C9" s="310">
        <v>2768.44</v>
      </c>
      <c r="D9" s="310">
        <v>19911.694399999997</v>
      </c>
      <c r="E9" s="303">
        <v>3.953788928908152</v>
      </c>
      <c r="F9" s="300"/>
    </row>
    <row r="10" spans="1:6" ht="20.25" customHeight="1">
      <c r="A10" s="309"/>
      <c r="B10" s="209" t="s">
        <v>141</v>
      </c>
      <c r="C10" s="310">
        <v>4074.9675</v>
      </c>
      <c r="D10" s="310">
        <v>29602.693699999996</v>
      </c>
      <c r="E10" s="303">
        <v>4.752810480671873</v>
      </c>
      <c r="F10" s="300"/>
    </row>
    <row r="11" spans="1:6" ht="20.25" customHeight="1">
      <c r="A11" s="309"/>
      <c r="B11" s="209" t="s">
        <v>142</v>
      </c>
      <c r="C11" s="311">
        <v>3256.2855</v>
      </c>
      <c r="D11" s="311">
        <v>25024.8733</v>
      </c>
      <c r="E11" s="303">
        <v>12.651663837936447</v>
      </c>
      <c r="F11" s="300"/>
    </row>
    <row r="12" spans="1:6" ht="20.25" customHeight="1">
      <c r="A12" s="309"/>
      <c r="B12" s="209" t="s">
        <v>143</v>
      </c>
      <c r="C12" s="311">
        <v>2648.8822</v>
      </c>
      <c r="D12" s="311">
        <v>19582.5177</v>
      </c>
      <c r="E12" s="303">
        <v>5.46002501849352</v>
      </c>
      <c r="F12" s="300"/>
    </row>
    <row r="13" spans="1:6" ht="20.25" customHeight="1">
      <c r="A13" s="309"/>
      <c r="B13" s="209" t="s">
        <v>144</v>
      </c>
      <c r="C13" s="302">
        <v>2071.0123</v>
      </c>
      <c r="D13" s="302">
        <v>13844.1742</v>
      </c>
      <c r="E13" s="303">
        <v>-2.33545275808576</v>
      </c>
      <c r="F13" s="300"/>
    </row>
    <row r="14" spans="1:6" ht="20.25" customHeight="1">
      <c r="A14" s="309"/>
      <c r="B14" s="209" t="s">
        <v>145</v>
      </c>
      <c r="C14" s="312">
        <v>3182.6</v>
      </c>
      <c r="D14" s="312">
        <v>21708.7754</v>
      </c>
      <c r="E14" s="303">
        <v>5.8625521681659185</v>
      </c>
      <c r="F14" s="300"/>
    </row>
    <row r="15" spans="1:6" ht="20.25" customHeight="1">
      <c r="A15" s="309"/>
      <c r="B15" s="209" t="s">
        <v>146</v>
      </c>
      <c r="C15" s="312">
        <v>5307.085</v>
      </c>
      <c r="D15" s="312">
        <v>39702.7017</v>
      </c>
      <c r="E15" s="303">
        <v>15.294534752899489</v>
      </c>
      <c r="F15" s="300"/>
    </row>
    <row r="16" spans="1:6" ht="20.25" customHeight="1">
      <c r="A16" s="309"/>
      <c r="B16" s="209" t="s">
        <v>147</v>
      </c>
      <c r="C16" s="302">
        <v>8030.4</v>
      </c>
      <c r="D16" s="302">
        <v>67192.8</v>
      </c>
      <c r="E16" s="303">
        <v>9.275704171981968</v>
      </c>
      <c r="F16" s="300"/>
    </row>
    <row r="17" spans="1:6" ht="20.25" customHeight="1">
      <c r="A17" s="309"/>
      <c r="B17" s="209" t="s">
        <v>148</v>
      </c>
      <c r="C17" s="313">
        <v>13400.3453</v>
      </c>
      <c r="D17" s="313">
        <v>97800.1496</v>
      </c>
      <c r="E17" s="303">
        <v>6.873137325909773</v>
      </c>
      <c r="F17" s="300"/>
    </row>
    <row r="18" spans="1:6" ht="20.25" customHeight="1">
      <c r="A18" s="309"/>
      <c r="B18" s="209" t="s">
        <v>149</v>
      </c>
      <c r="C18" s="313">
        <v>6886.2996</v>
      </c>
      <c r="D18" s="313">
        <v>52727.7157</v>
      </c>
      <c r="E18" s="303">
        <v>2.8006259992946676</v>
      </c>
      <c r="F18" s="300"/>
    </row>
    <row r="19" spans="1:6" ht="20.25" customHeight="1">
      <c r="A19" s="309" t="s">
        <v>150</v>
      </c>
      <c r="B19" s="209" t="s">
        <v>151</v>
      </c>
      <c r="C19" s="314">
        <v>932.5647</v>
      </c>
      <c r="D19" s="314">
        <v>7243.330500000001</v>
      </c>
      <c r="E19" s="303">
        <v>7.115010644539872</v>
      </c>
      <c r="F19" s="300"/>
    </row>
    <row r="20" spans="1:6" ht="20.25" customHeight="1">
      <c r="A20" s="309"/>
      <c r="B20" s="209" t="s">
        <v>152</v>
      </c>
      <c r="C20" s="315">
        <v>1236.6917</v>
      </c>
      <c r="D20" s="315">
        <v>8906.1134</v>
      </c>
      <c r="E20" s="303">
        <v>5.274288156999071</v>
      </c>
      <c r="F20" s="300"/>
    </row>
    <row r="21" spans="1:6" ht="20.25" customHeight="1">
      <c r="A21" s="309"/>
      <c r="B21" s="209" t="s">
        <v>153</v>
      </c>
      <c r="C21" s="302">
        <v>1409.1983</v>
      </c>
      <c r="D21" s="302">
        <v>10619.3017</v>
      </c>
      <c r="E21" s="303">
        <v>5.790905767178951</v>
      </c>
      <c r="F21" s="300"/>
    </row>
    <row r="22" spans="1:6" ht="20.25" customHeight="1">
      <c r="A22" s="309"/>
      <c r="B22" s="209" t="s">
        <v>154</v>
      </c>
      <c r="C22" s="316">
        <v>1176.2386</v>
      </c>
      <c r="D22" s="316">
        <v>8205.7693</v>
      </c>
      <c r="E22" s="303">
        <v>2.9167135685003185</v>
      </c>
      <c r="F22" s="300"/>
    </row>
    <row r="23" spans="1:6" ht="20.25" customHeight="1">
      <c r="A23" s="309"/>
      <c r="B23" s="209" t="s">
        <v>155</v>
      </c>
      <c r="C23" s="316">
        <v>892.1908</v>
      </c>
      <c r="D23" s="316">
        <v>5955.2499</v>
      </c>
      <c r="E23" s="303">
        <v>2.833587960254883</v>
      </c>
      <c r="F23" s="300"/>
    </row>
    <row r="24" spans="1:6" ht="20.25" customHeight="1">
      <c r="A24" s="309"/>
      <c r="B24" s="209" t="s">
        <v>156</v>
      </c>
      <c r="C24" s="316">
        <v>1818.3193</v>
      </c>
      <c r="D24" s="316">
        <v>13545.5981</v>
      </c>
      <c r="E24" s="303">
        <v>10.76259018831024</v>
      </c>
      <c r="F24" s="300"/>
    </row>
    <row r="25" spans="1:6" ht="20.25" customHeight="1">
      <c r="A25" s="309"/>
      <c r="B25" s="209" t="s">
        <v>157</v>
      </c>
      <c r="C25" s="302">
        <v>2611.6</v>
      </c>
      <c r="D25" s="302">
        <v>14413.6</v>
      </c>
      <c r="E25" s="303">
        <v>4.924238288145654</v>
      </c>
      <c r="F25" s="300"/>
    </row>
    <row r="26" spans="1:6" ht="20.25" customHeight="1">
      <c r="A26" s="245" t="s">
        <v>158</v>
      </c>
      <c r="B26" s="209" t="s">
        <v>159</v>
      </c>
      <c r="C26" s="302">
        <f>(C8+C10+C11+C12)*0.85</f>
        <v>11896.883135</v>
      </c>
      <c r="D26" s="302">
        <f>(D8+D10+D11+D12)*0.85</f>
        <v>86759.820875</v>
      </c>
      <c r="E26" s="317"/>
      <c r="F26" s="300"/>
    </row>
    <row r="27" spans="1:6" ht="20.25" customHeight="1">
      <c r="A27" s="245"/>
      <c r="B27" s="209" t="s">
        <v>160</v>
      </c>
      <c r="C27" s="302">
        <f>(C13+C14+C20+C21+C22+C23+C24+C31+C30+C32+C34+C33+C35)*0.9</f>
        <v>11890.7694</v>
      </c>
      <c r="D27" s="302">
        <f>(D13+D14+D20+D21+D22+D23+D24+D31+D30+D32+D34+D33+D35)*0.9</f>
        <v>84172.8258</v>
      </c>
      <c r="E27" s="317"/>
      <c r="F27" s="300"/>
    </row>
    <row r="28" spans="1:6" ht="20.25" customHeight="1">
      <c r="A28" s="309" t="s">
        <v>161</v>
      </c>
      <c r="B28" s="209" t="s">
        <v>162</v>
      </c>
      <c r="C28" s="318">
        <v>919.0732</v>
      </c>
      <c r="D28" s="318">
        <v>8451.327500000001</v>
      </c>
      <c r="E28" s="319">
        <v>-3.5679634723074254</v>
      </c>
      <c r="F28" s="300"/>
    </row>
    <row r="29" spans="1:6" ht="20.25" customHeight="1">
      <c r="A29" s="309"/>
      <c r="B29" s="209" t="s">
        <v>163</v>
      </c>
      <c r="C29" s="318">
        <v>170.6191</v>
      </c>
      <c r="D29" s="318">
        <v>1459.6014</v>
      </c>
      <c r="E29" s="319">
        <v>-2.371377958854744</v>
      </c>
      <c r="F29" s="300"/>
    </row>
    <row r="30" spans="1:6" ht="20.25" customHeight="1">
      <c r="A30" s="309"/>
      <c r="B30" s="209" t="s">
        <v>164</v>
      </c>
      <c r="C30" s="320">
        <v>117.7115</v>
      </c>
      <c r="D30" s="320">
        <v>1036.9522000000002</v>
      </c>
      <c r="E30" s="319">
        <v>1.8874613396883395</v>
      </c>
      <c r="F30" s="300"/>
    </row>
    <row r="31" spans="1:6" ht="20.25" customHeight="1">
      <c r="A31" s="309"/>
      <c r="B31" s="209" t="s">
        <v>165</v>
      </c>
      <c r="C31" s="320">
        <v>99.8709</v>
      </c>
      <c r="D31" s="320">
        <v>968.4606</v>
      </c>
      <c r="E31" s="319">
        <v>1.3378288630039936</v>
      </c>
      <c r="F31" s="300"/>
    </row>
    <row r="32" spans="1:6" ht="20.25" customHeight="1">
      <c r="A32" s="309"/>
      <c r="B32" s="209" t="s">
        <v>166</v>
      </c>
      <c r="C32" s="321">
        <v>264.6405</v>
      </c>
      <c r="D32" s="321">
        <v>1923.0718</v>
      </c>
      <c r="E32" s="319">
        <v>5.125884503164526</v>
      </c>
      <c r="F32" s="300"/>
    </row>
    <row r="33" spans="1:6" ht="20.25" customHeight="1">
      <c r="A33" s="309"/>
      <c r="B33" s="209" t="s">
        <v>167</v>
      </c>
      <c r="C33" s="322">
        <v>374.3683</v>
      </c>
      <c r="D33" s="322">
        <v>2589.1296</v>
      </c>
      <c r="E33" s="319">
        <v>2.5778719821716067</v>
      </c>
      <c r="F33" s="300"/>
    </row>
    <row r="34" spans="1:6" ht="20.25" customHeight="1">
      <c r="A34" s="309"/>
      <c r="B34" s="209" t="s">
        <v>168</v>
      </c>
      <c r="C34" s="321">
        <v>64.8154</v>
      </c>
      <c r="D34" s="321">
        <v>642.3476999999999</v>
      </c>
      <c r="E34" s="319">
        <v>16.582423079101</v>
      </c>
      <c r="F34" s="300"/>
    </row>
    <row r="35" spans="1:6" ht="20.25" customHeight="1">
      <c r="A35" s="309"/>
      <c r="B35" s="209" t="s">
        <v>169</v>
      </c>
      <c r="C35" s="322">
        <v>504.3084</v>
      </c>
      <c r="D35" s="322">
        <v>3580.4180999999994</v>
      </c>
      <c r="E35" s="319">
        <v>2.8142989144939277</v>
      </c>
      <c r="F35" s="300"/>
    </row>
    <row r="36" spans="1:5" ht="21" customHeight="1">
      <c r="A36" s="323" t="s">
        <v>170</v>
      </c>
      <c r="B36" s="323"/>
      <c r="C36" s="323"/>
      <c r="D36" s="323"/>
      <c r="E36" s="323"/>
    </row>
  </sheetData>
  <sheetProtection/>
  <mergeCells count="12">
    <mergeCell ref="A1:E1"/>
    <mergeCell ref="B2:E2"/>
    <mergeCell ref="A3:B3"/>
    <mergeCell ref="A4:B4"/>
    <mergeCell ref="A5:B5"/>
    <mergeCell ref="A6:B6"/>
    <mergeCell ref="A7:B7"/>
    <mergeCell ref="A36:E36"/>
    <mergeCell ref="A8:A18"/>
    <mergeCell ref="A19:A25"/>
    <mergeCell ref="A26:A27"/>
    <mergeCell ref="A28:A35"/>
  </mergeCells>
  <printOptions/>
  <pageMargins left="0.75" right="0.75" top="0.52" bottom="0.55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I19" sqref="I19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12.50390625" style="277" customWidth="1"/>
    <col min="4" max="4" width="15.00390625" style="277" customWidth="1"/>
    <col min="5" max="5" width="14.375" style="277" customWidth="1"/>
    <col min="6" max="6" width="11.375" style="277" customWidth="1"/>
  </cols>
  <sheetData>
    <row r="1" spans="1:6" ht="30.75" customHeight="1">
      <c r="A1" s="278" t="s">
        <v>171</v>
      </c>
      <c r="B1" s="278"/>
      <c r="C1" s="278"/>
      <c r="D1" s="278"/>
      <c r="E1" s="278"/>
      <c r="F1" s="278"/>
    </row>
    <row r="2" spans="3:6" ht="14.25">
      <c r="C2" s="279" t="s">
        <v>172</v>
      </c>
      <c r="D2" s="279"/>
      <c r="E2" s="280" t="s">
        <v>173</v>
      </c>
      <c r="F2" s="280"/>
    </row>
    <row r="3" spans="1:6" s="275" customFormat="1" ht="31.5" customHeight="1">
      <c r="A3" s="240" t="s">
        <v>174</v>
      </c>
      <c r="B3" s="237"/>
      <c r="C3" s="237" t="s">
        <v>175</v>
      </c>
      <c r="D3" s="237" t="s">
        <v>176</v>
      </c>
      <c r="E3" s="237" t="s">
        <v>177</v>
      </c>
      <c r="F3" s="281" t="s">
        <v>178</v>
      </c>
    </row>
    <row r="4" spans="1:6" s="276" customFormat="1" ht="24" customHeight="1">
      <c r="A4" s="282" t="s">
        <v>179</v>
      </c>
      <c r="B4" s="283"/>
      <c r="C4" s="284">
        <v>779</v>
      </c>
      <c r="D4" s="246"/>
      <c r="E4" s="285">
        <v>15090833.634999996</v>
      </c>
      <c r="F4" s="286"/>
    </row>
    <row r="5" spans="1:6" ht="18" customHeight="1">
      <c r="A5" s="287" t="s">
        <v>138</v>
      </c>
      <c r="B5" s="238" t="s">
        <v>180</v>
      </c>
      <c r="C5" s="288">
        <v>32</v>
      </c>
      <c r="D5" s="288">
        <v>1133000</v>
      </c>
      <c r="E5" s="289">
        <v>838452.3</v>
      </c>
      <c r="F5" s="290">
        <v>74.00285083848192</v>
      </c>
    </row>
    <row r="6" spans="1:6" ht="18" customHeight="1">
      <c r="A6" s="287"/>
      <c r="B6" s="238" t="s">
        <v>181</v>
      </c>
      <c r="C6" s="288">
        <v>27</v>
      </c>
      <c r="D6" s="288">
        <v>1397000</v>
      </c>
      <c r="E6" s="289">
        <v>702539.378</v>
      </c>
      <c r="F6" s="290">
        <v>50.289146599856835</v>
      </c>
    </row>
    <row r="7" spans="1:6" ht="18" customHeight="1">
      <c r="A7" s="287"/>
      <c r="B7" s="238" t="s">
        <v>182</v>
      </c>
      <c r="C7" s="288">
        <v>32</v>
      </c>
      <c r="D7" s="288">
        <v>2120000</v>
      </c>
      <c r="E7" s="289">
        <v>1590377.1</v>
      </c>
      <c r="F7" s="290">
        <v>75.01778773584905</v>
      </c>
    </row>
    <row r="8" spans="1:6" ht="18" customHeight="1">
      <c r="A8" s="287"/>
      <c r="B8" s="238" t="s">
        <v>183</v>
      </c>
      <c r="C8" s="288">
        <v>44</v>
      </c>
      <c r="D8" s="288">
        <v>1713000</v>
      </c>
      <c r="E8" s="289">
        <v>1288752</v>
      </c>
      <c r="F8" s="290">
        <v>75.23362521891418</v>
      </c>
    </row>
    <row r="9" spans="1:6" ht="18" customHeight="1">
      <c r="A9" s="287"/>
      <c r="B9" s="238" t="s">
        <v>184</v>
      </c>
      <c r="C9" s="288">
        <v>34</v>
      </c>
      <c r="D9" s="288">
        <v>1776000</v>
      </c>
      <c r="E9" s="289">
        <v>1314977.2</v>
      </c>
      <c r="F9" s="290">
        <v>74.041509009009</v>
      </c>
    </row>
    <row r="10" spans="1:6" ht="18" customHeight="1">
      <c r="A10" s="287"/>
      <c r="B10" s="238" t="s">
        <v>185</v>
      </c>
      <c r="C10" s="288">
        <v>23</v>
      </c>
      <c r="D10" s="288">
        <v>963000</v>
      </c>
      <c r="E10" s="289">
        <v>725889.45</v>
      </c>
      <c r="F10" s="290">
        <v>75.37792834890965</v>
      </c>
    </row>
    <row r="11" spans="1:6" ht="18" customHeight="1">
      <c r="A11" s="287"/>
      <c r="B11" s="238" t="s">
        <v>186</v>
      </c>
      <c r="C11" s="288">
        <v>34</v>
      </c>
      <c r="D11" s="288">
        <v>1002000</v>
      </c>
      <c r="E11" s="289">
        <v>702528.5</v>
      </c>
      <c r="F11" s="290">
        <v>70.112624750499</v>
      </c>
    </row>
    <row r="12" spans="1:6" ht="18" customHeight="1">
      <c r="A12" s="287"/>
      <c r="B12" s="238" t="s">
        <v>187</v>
      </c>
      <c r="C12" s="288">
        <v>51</v>
      </c>
      <c r="D12" s="288">
        <v>910000</v>
      </c>
      <c r="E12" s="289">
        <v>684877.429</v>
      </c>
      <c r="F12" s="290">
        <v>75.26125593406593</v>
      </c>
    </row>
    <row r="13" spans="1:6" ht="18" customHeight="1">
      <c r="A13" s="287"/>
      <c r="B13" s="238" t="s">
        <v>188</v>
      </c>
      <c r="C13" s="291">
        <v>101</v>
      </c>
      <c r="D13" s="291">
        <v>1945000</v>
      </c>
      <c r="E13" s="292">
        <v>1443956.744</v>
      </c>
      <c r="F13" s="290">
        <v>74.23942128534703</v>
      </c>
    </row>
    <row r="14" spans="1:6" ht="18" customHeight="1">
      <c r="A14" s="287"/>
      <c r="B14" s="238" t="s">
        <v>189</v>
      </c>
      <c r="C14" s="288">
        <v>140</v>
      </c>
      <c r="D14" s="288">
        <v>2290000</v>
      </c>
      <c r="E14" s="289">
        <v>1715284.389</v>
      </c>
      <c r="F14" s="290">
        <v>74.9032484279476</v>
      </c>
    </row>
    <row r="15" spans="1:6" ht="18" customHeight="1">
      <c r="A15" s="287"/>
      <c r="B15" s="238" t="s">
        <v>190</v>
      </c>
      <c r="C15" s="288">
        <v>113</v>
      </c>
      <c r="D15" s="288">
        <v>1353000</v>
      </c>
      <c r="E15" s="289">
        <v>964672.076</v>
      </c>
      <c r="F15" s="290">
        <v>71.29874915003695</v>
      </c>
    </row>
    <row r="16" spans="1:6" ht="18" customHeight="1">
      <c r="A16" s="287" t="s">
        <v>150</v>
      </c>
      <c r="B16" s="238" t="s">
        <v>191</v>
      </c>
      <c r="C16" s="293">
        <v>20</v>
      </c>
      <c r="D16" s="294">
        <v>714000</v>
      </c>
      <c r="E16" s="289">
        <v>534129.086</v>
      </c>
      <c r="F16" s="290">
        <v>74.80799523809523</v>
      </c>
    </row>
    <row r="17" spans="1:6" ht="18" customHeight="1">
      <c r="A17" s="287"/>
      <c r="B17" s="238" t="s">
        <v>192</v>
      </c>
      <c r="C17" s="288">
        <v>25</v>
      </c>
      <c r="D17" s="288">
        <v>764000</v>
      </c>
      <c r="E17" s="289">
        <v>602166.11</v>
      </c>
      <c r="F17" s="290">
        <v>78.81755366492146</v>
      </c>
    </row>
    <row r="18" spans="1:6" ht="18" customHeight="1">
      <c r="A18" s="287"/>
      <c r="B18" s="238" t="s">
        <v>193</v>
      </c>
      <c r="C18" s="288">
        <v>18</v>
      </c>
      <c r="D18" s="288">
        <v>795000</v>
      </c>
      <c r="E18" s="289">
        <v>605368.6</v>
      </c>
      <c r="F18" s="290">
        <v>76.14699371069182</v>
      </c>
    </row>
    <row r="19" spans="1:6" ht="18" customHeight="1">
      <c r="A19" s="287"/>
      <c r="B19" s="238" t="s">
        <v>194</v>
      </c>
      <c r="C19" s="288">
        <v>7</v>
      </c>
      <c r="D19" s="288">
        <v>184000</v>
      </c>
      <c r="E19" s="289">
        <v>137501.7</v>
      </c>
      <c r="F19" s="290">
        <v>74.7291847826087</v>
      </c>
    </row>
    <row r="20" spans="1:6" ht="18" customHeight="1">
      <c r="A20" s="287"/>
      <c r="B20" s="238" t="s">
        <v>195</v>
      </c>
      <c r="C20" s="288">
        <v>10</v>
      </c>
      <c r="D20" s="288">
        <v>188000</v>
      </c>
      <c r="E20" s="289">
        <v>146626.9</v>
      </c>
      <c r="F20" s="290">
        <v>77.99303191489362</v>
      </c>
    </row>
    <row r="21" spans="1:6" ht="18" customHeight="1">
      <c r="A21" s="287"/>
      <c r="B21" s="238" t="s">
        <v>196</v>
      </c>
      <c r="C21" s="288">
        <v>37</v>
      </c>
      <c r="D21" s="288">
        <v>813000</v>
      </c>
      <c r="E21" s="289">
        <v>605901</v>
      </c>
      <c r="F21" s="290">
        <v>74.52656826568266</v>
      </c>
    </row>
    <row r="22" spans="1:6" ht="18" customHeight="1">
      <c r="A22" s="287"/>
      <c r="B22" s="238" t="s">
        <v>197</v>
      </c>
      <c r="C22" s="288">
        <v>15</v>
      </c>
      <c r="D22" s="288">
        <v>97000</v>
      </c>
      <c r="E22" s="289">
        <v>78261.473</v>
      </c>
      <c r="F22" s="290">
        <v>80.68193092783505</v>
      </c>
    </row>
    <row r="23" spans="1:6" ht="24" customHeight="1">
      <c r="A23" s="245" t="s">
        <v>158</v>
      </c>
      <c r="B23" s="249" t="s">
        <v>159</v>
      </c>
      <c r="C23" s="293">
        <f>(C5+C7+C8+C9)*0.85</f>
        <v>120.7</v>
      </c>
      <c r="D23" s="293">
        <f>(D5+D7+D8+D9)*0.85</f>
        <v>5730700</v>
      </c>
      <c r="E23" s="293">
        <f>(E5+E7+E8+E9)*0.85</f>
        <v>4277674.8100000005</v>
      </c>
      <c r="F23" s="290">
        <f>E23/D23*100</f>
        <v>74.64489172352418</v>
      </c>
    </row>
    <row r="24" spans="1:6" ht="27.75" customHeight="1">
      <c r="A24" s="245"/>
      <c r="B24" s="249" t="s">
        <v>160</v>
      </c>
      <c r="C24" s="293">
        <f>C10+C11+C17+C18+C19+C20+C21+C29+C30+C32+C33</f>
        <v>168</v>
      </c>
      <c r="D24" s="293">
        <f>D10+D11+D17+D18+D19+D20+D21+D29+D30+D32+D33</f>
        <v>4937000</v>
      </c>
      <c r="E24" s="293">
        <f>E10+E11+E17+E18+E19+E20+E21+E29+E30+E32+E33</f>
        <v>3707701.6600000006</v>
      </c>
      <c r="F24" s="290">
        <f>E24/D24*100</f>
        <v>75.10029694146245</v>
      </c>
    </row>
    <row r="25" spans="1:6" ht="18" customHeight="1">
      <c r="A25" s="287" t="s">
        <v>161</v>
      </c>
      <c r="B25" s="238" t="s">
        <v>198</v>
      </c>
      <c r="C25" s="288">
        <v>2</v>
      </c>
      <c r="D25" s="288">
        <v>313000</v>
      </c>
      <c r="E25" s="293">
        <v>226852.8</v>
      </c>
      <c r="F25" s="290">
        <v>72.47693290734823</v>
      </c>
    </row>
    <row r="26" spans="1:6" ht="18" customHeight="1">
      <c r="A26" s="287"/>
      <c r="B26" s="238" t="s">
        <v>199</v>
      </c>
      <c r="C26" s="295">
        <v>0</v>
      </c>
      <c r="D26" s="288">
        <v>2000</v>
      </c>
      <c r="E26" s="288">
        <v>0</v>
      </c>
      <c r="F26" s="290">
        <v>0</v>
      </c>
    </row>
    <row r="27" spans="1:6" ht="18" customHeight="1">
      <c r="A27" s="287"/>
      <c r="B27" s="238" t="s">
        <v>200</v>
      </c>
      <c r="C27" s="295"/>
      <c r="D27" s="288"/>
      <c r="E27" s="288"/>
      <c r="F27" s="290"/>
    </row>
    <row r="28" spans="1:6" ht="18" customHeight="1">
      <c r="A28" s="287"/>
      <c r="B28" s="238" t="s">
        <v>201</v>
      </c>
      <c r="C28" s="295"/>
      <c r="D28" s="288"/>
      <c r="E28" s="288"/>
      <c r="F28" s="290"/>
    </row>
    <row r="29" spans="1:6" ht="18" customHeight="1">
      <c r="A29" s="287"/>
      <c r="B29" s="238" t="s">
        <v>202</v>
      </c>
      <c r="C29" s="288">
        <v>3</v>
      </c>
      <c r="D29" s="288">
        <v>101500</v>
      </c>
      <c r="E29" s="293">
        <v>79669.9</v>
      </c>
      <c r="F29" s="290">
        <v>78.49251231527093</v>
      </c>
    </row>
    <row r="30" spans="1:6" ht="18" customHeight="1">
      <c r="A30" s="287"/>
      <c r="B30" s="238" t="s">
        <v>203</v>
      </c>
      <c r="C30" s="288">
        <v>4</v>
      </c>
      <c r="D30" s="288">
        <v>39500</v>
      </c>
      <c r="E30" s="293">
        <v>29861.7</v>
      </c>
      <c r="F30" s="290">
        <v>75.59924050632911</v>
      </c>
    </row>
    <row r="31" spans="1:6" ht="18" customHeight="1">
      <c r="A31" s="287"/>
      <c r="B31" s="238" t="s">
        <v>204</v>
      </c>
      <c r="C31" s="295"/>
      <c r="D31" s="288"/>
      <c r="E31" s="288"/>
      <c r="F31" s="290"/>
    </row>
    <row r="32" spans="1:6" ht="18" customHeight="1">
      <c r="A32" s="287"/>
      <c r="B32" s="238" t="s">
        <v>205</v>
      </c>
      <c r="C32" s="288">
        <v>3</v>
      </c>
      <c r="D32" s="288">
        <v>26000</v>
      </c>
      <c r="E32" s="293">
        <v>21238.7</v>
      </c>
      <c r="F32" s="290">
        <v>81.6873076923077</v>
      </c>
    </row>
    <row r="33" spans="1:6" ht="18" customHeight="1">
      <c r="A33" s="287" t="s">
        <v>206</v>
      </c>
      <c r="B33" s="238" t="s">
        <v>207</v>
      </c>
      <c r="C33" s="288">
        <v>4</v>
      </c>
      <c r="D33" s="288">
        <v>61000</v>
      </c>
      <c r="E33" s="293">
        <v>50949.1</v>
      </c>
      <c r="F33" s="290">
        <v>83.52311475409836</v>
      </c>
    </row>
  </sheetData>
  <sheetProtection/>
  <mergeCells count="9">
    <mergeCell ref="A1:F1"/>
    <mergeCell ref="C2:D2"/>
    <mergeCell ref="E2:F2"/>
    <mergeCell ref="A3:B3"/>
    <mergeCell ref="A4:B4"/>
    <mergeCell ref="A5:A15"/>
    <mergeCell ref="A16:A22"/>
    <mergeCell ref="A23:A24"/>
    <mergeCell ref="A25:A32"/>
  </mergeCells>
  <printOptions/>
  <pageMargins left="0.75" right="0.75" top="1" bottom="0.54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H6" sqref="H6"/>
    </sheetView>
  </sheetViews>
  <sheetFormatPr defaultColWidth="9.00390625" defaultRowHeight="14.25"/>
  <cols>
    <col min="1" max="1" width="6.00390625" style="256" customWidth="1"/>
    <col min="2" max="2" width="19.875" style="256" customWidth="1"/>
    <col min="3" max="3" width="8.875" style="256" customWidth="1"/>
    <col min="4" max="7" width="7.875" style="256" customWidth="1"/>
    <col min="8" max="8" width="11.375" style="256" customWidth="1"/>
    <col min="9" max="16384" width="9.00390625" style="256" customWidth="1"/>
  </cols>
  <sheetData>
    <row r="1" spans="1:8" ht="25.5">
      <c r="A1" s="257" t="s">
        <v>208</v>
      </c>
      <c r="B1" s="257"/>
      <c r="C1" s="257"/>
      <c r="D1" s="257"/>
      <c r="E1" s="257"/>
      <c r="F1" s="257"/>
      <c r="G1" s="257"/>
      <c r="H1" s="257"/>
    </row>
    <row r="2" spans="1:8" ht="17.25" customHeight="1">
      <c r="A2" s="258" t="s">
        <v>172</v>
      </c>
      <c r="B2" s="258"/>
      <c r="C2" s="258"/>
      <c r="D2" s="258"/>
      <c r="E2" s="258"/>
      <c r="F2" s="258"/>
      <c r="G2" s="258"/>
      <c r="H2" s="258"/>
    </row>
    <row r="3" spans="3:8" ht="11.25" customHeight="1">
      <c r="C3" s="259"/>
      <c r="D3" s="259"/>
      <c r="E3" s="259"/>
      <c r="F3" s="259"/>
      <c r="G3" s="259"/>
      <c r="H3" s="259"/>
    </row>
    <row r="4" spans="1:8" ht="19.5" customHeight="1">
      <c r="A4" s="236" t="s">
        <v>174</v>
      </c>
      <c r="B4" s="58"/>
      <c r="C4" s="58" t="s">
        <v>209</v>
      </c>
      <c r="D4" s="58" t="s">
        <v>210</v>
      </c>
      <c r="E4" s="58"/>
      <c r="F4" s="58"/>
      <c r="G4" s="58"/>
      <c r="H4" s="260" t="s">
        <v>211</v>
      </c>
    </row>
    <row r="5" spans="1:8" ht="19.5" customHeight="1">
      <c r="A5" s="236"/>
      <c r="B5" s="58"/>
      <c r="C5" s="58"/>
      <c r="D5" s="58" t="s">
        <v>212</v>
      </c>
      <c r="E5" s="58" t="s">
        <v>213</v>
      </c>
      <c r="F5" s="58" t="s">
        <v>214</v>
      </c>
      <c r="G5" s="58" t="s">
        <v>215</v>
      </c>
      <c r="H5" s="260"/>
    </row>
    <row r="6" spans="1:8" ht="19.5" customHeight="1">
      <c r="A6" s="261" t="s">
        <v>179</v>
      </c>
      <c r="B6" s="253"/>
      <c r="C6" s="58">
        <v>1904</v>
      </c>
      <c r="D6" s="262"/>
      <c r="E6" s="262">
        <v>5</v>
      </c>
      <c r="F6" s="58">
        <v>1899</v>
      </c>
      <c r="G6" s="262"/>
      <c r="H6" s="263">
        <v>707644.130121425</v>
      </c>
    </row>
    <row r="7" spans="1:8" ht="19.5" customHeight="1">
      <c r="A7" s="264" t="s">
        <v>138</v>
      </c>
      <c r="B7" s="265" t="s">
        <v>139</v>
      </c>
      <c r="C7" s="58">
        <v>135</v>
      </c>
      <c r="D7" s="262"/>
      <c r="E7" s="262"/>
      <c r="F7" s="58">
        <v>135</v>
      </c>
      <c r="G7" s="262"/>
      <c r="H7" s="263">
        <v>56831</v>
      </c>
    </row>
    <row r="8" spans="1:9" ht="19.5" customHeight="1">
      <c r="A8" s="264"/>
      <c r="B8" s="265" t="s">
        <v>140</v>
      </c>
      <c r="C8" s="58">
        <v>71</v>
      </c>
      <c r="D8" s="262"/>
      <c r="E8" s="262"/>
      <c r="F8" s="58">
        <v>71</v>
      </c>
      <c r="G8" s="262"/>
      <c r="H8" s="263">
        <v>23167</v>
      </c>
      <c r="I8" s="274"/>
    </row>
    <row r="9" spans="1:9" ht="19.5" customHeight="1">
      <c r="A9" s="264"/>
      <c r="B9" s="265" t="s">
        <v>141</v>
      </c>
      <c r="C9" s="58">
        <v>124</v>
      </c>
      <c r="D9" s="262"/>
      <c r="E9" s="262"/>
      <c r="F9" s="58">
        <v>124</v>
      </c>
      <c r="G9" s="262"/>
      <c r="H9" s="263">
        <v>47364.3</v>
      </c>
      <c r="I9" s="274"/>
    </row>
    <row r="10" spans="1:8" ht="19.5" customHeight="1">
      <c r="A10" s="264"/>
      <c r="B10" s="265" t="s">
        <v>142</v>
      </c>
      <c r="C10" s="58">
        <v>170</v>
      </c>
      <c r="D10" s="262"/>
      <c r="E10" s="262"/>
      <c r="F10" s="58">
        <v>170</v>
      </c>
      <c r="G10" s="262"/>
      <c r="H10" s="263">
        <v>30196.8</v>
      </c>
    </row>
    <row r="11" spans="1:8" ht="19.5" customHeight="1">
      <c r="A11" s="264"/>
      <c r="B11" s="265" t="s">
        <v>143</v>
      </c>
      <c r="C11" s="58">
        <v>349</v>
      </c>
      <c r="D11" s="262"/>
      <c r="E11" s="262">
        <v>2</v>
      </c>
      <c r="F11" s="58">
        <v>347</v>
      </c>
      <c r="G11" s="262"/>
      <c r="H11" s="263">
        <v>112166.73533287499</v>
      </c>
    </row>
    <row r="12" spans="1:8" ht="19.5" customHeight="1">
      <c r="A12" s="264"/>
      <c r="B12" s="265" t="s">
        <v>144</v>
      </c>
      <c r="C12" s="58">
        <v>55</v>
      </c>
      <c r="D12" s="262"/>
      <c r="E12" s="262"/>
      <c r="F12" s="58">
        <v>55</v>
      </c>
      <c r="G12" s="262"/>
      <c r="H12" s="263">
        <v>8787</v>
      </c>
    </row>
    <row r="13" spans="1:8" ht="19.5" customHeight="1">
      <c r="A13" s="264"/>
      <c r="B13" s="265" t="s">
        <v>145</v>
      </c>
      <c r="C13" s="58">
        <v>65</v>
      </c>
      <c r="D13" s="262"/>
      <c r="E13" s="262"/>
      <c r="F13" s="58">
        <v>65</v>
      </c>
      <c r="G13" s="262"/>
      <c r="H13" s="263">
        <v>11447</v>
      </c>
    </row>
    <row r="14" spans="1:8" ht="19.5" customHeight="1">
      <c r="A14" s="264"/>
      <c r="B14" s="265" t="s">
        <v>146</v>
      </c>
      <c r="C14" s="58">
        <v>161</v>
      </c>
      <c r="D14" s="262"/>
      <c r="E14" s="262"/>
      <c r="F14" s="58">
        <v>161</v>
      </c>
      <c r="G14" s="262"/>
      <c r="H14" s="263">
        <v>46549.8</v>
      </c>
    </row>
    <row r="15" spans="1:8" ht="19.5" customHeight="1">
      <c r="A15" s="264"/>
      <c r="B15" s="265" t="s">
        <v>147</v>
      </c>
      <c r="C15" s="58">
        <v>79</v>
      </c>
      <c r="D15" s="262"/>
      <c r="E15" s="262">
        <v>1</v>
      </c>
      <c r="F15" s="58">
        <v>78</v>
      </c>
      <c r="G15" s="262"/>
      <c r="H15" s="263">
        <v>45629.005000000005</v>
      </c>
    </row>
    <row r="16" spans="1:8" ht="19.5" customHeight="1">
      <c r="A16" s="264"/>
      <c r="B16" s="265" t="s">
        <v>148</v>
      </c>
      <c r="C16" s="58">
        <v>285</v>
      </c>
      <c r="D16" s="262"/>
      <c r="E16" s="262">
        <v>1</v>
      </c>
      <c r="F16" s="58">
        <v>284</v>
      </c>
      <c r="G16" s="262"/>
      <c r="H16" s="263">
        <v>175951.86478855</v>
      </c>
    </row>
    <row r="17" spans="1:8" ht="19.5" customHeight="1">
      <c r="A17" s="264"/>
      <c r="B17" s="265" t="s">
        <v>149</v>
      </c>
      <c r="C17" s="58">
        <v>101</v>
      </c>
      <c r="D17" s="262"/>
      <c r="E17" s="262"/>
      <c r="F17" s="58">
        <v>101</v>
      </c>
      <c r="G17" s="262"/>
      <c r="H17" s="263">
        <v>49151</v>
      </c>
    </row>
    <row r="18" spans="1:8" ht="19.5" customHeight="1">
      <c r="A18" s="264" t="s">
        <v>150</v>
      </c>
      <c r="B18" s="265" t="s">
        <v>151</v>
      </c>
      <c r="C18" s="58">
        <v>65</v>
      </c>
      <c r="D18" s="262"/>
      <c r="E18" s="262"/>
      <c r="F18" s="58">
        <v>65</v>
      </c>
      <c r="G18" s="262"/>
      <c r="H18" s="263">
        <v>34274</v>
      </c>
    </row>
    <row r="19" spans="1:8" ht="19.5" customHeight="1">
      <c r="A19" s="264"/>
      <c r="B19" s="265" t="s">
        <v>152</v>
      </c>
      <c r="C19" s="58">
        <v>19</v>
      </c>
      <c r="D19" s="262"/>
      <c r="E19" s="262">
        <v>1</v>
      </c>
      <c r="F19" s="58">
        <v>18</v>
      </c>
      <c r="G19" s="262"/>
      <c r="H19" s="263">
        <v>4401.125</v>
      </c>
    </row>
    <row r="20" spans="1:8" ht="19.5" customHeight="1">
      <c r="A20" s="264"/>
      <c r="B20" s="265" t="s">
        <v>153</v>
      </c>
      <c r="C20" s="58">
        <v>16</v>
      </c>
      <c r="D20" s="266"/>
      <c r="E20" s="266"/>
      <c r="F20" s="58">
        <v>16</v>
      </c>
      <c r="G20" s="266"/>
      <c r="H20" s="263">
        <v>3830</v>
      </c>
    </row>
    <row r="21" spans="1:8" ht="19.5" customHeight="1">
      <c r="A21" s="264"/>
      <c r="B21" s="265" t="s">
        <v>154</v>
      </c>
      <c r="C21" s="58">
        <v>20</v>
      </c>
      <c r="D21" s="262"/>
      <c r="E21" s="262"/>
      <c r="F21" s="58">
        <v>20</v>
      </c>
      <c r="G21" s="262"/>
      <c r="H21" s="263">
        <v>3745</v>
      </c>
    </row>
    <row r="22" spans="1:8" ht="19.5" customHeight="1">
      <c r="A22" s="264"/>
      <c r="B22" s="265" t="s">
        <v>155</v>
      </c>
      <c r="C22" s="58">
        <v>27</v>
      </c>
      <c r="D22" s="262"/>
      <c r="E22" s="262"/>
      <c r="F22" s="58">
        <v>27</v>
      </c>
      <c r="G22" s="262"/>
      <c r="H22" s="263">
        <v>3067</v>
      </c>
    </row>
    <row r="23" spans="1:8" ht="19.5" customHeight="1">
      <c r="A23" s="264"/>
      <c r="B23" s="265" t="s">
        <v>156</v>
      </c>
      <c r="C23" s="58">
        <v>67</v>
      </c>
      <c r="D23" s="262"/>
      <c r="E23" s="262"/>
      <c r="F23" s="58">
        <v>67</v>
      </c>
      <c r="G23" s="262"/>
      <c r="H23" s="263">
        <v>9503</v>
      </c>
    </row>
    <row r="24" spans="1:8" ht="19.5" customHeight="1">
      <c r="A24" s="264"/>
      <c r="B24" s="265" t="s">
        <v>157</v>
      </c>
      <c r="C24" s="58">
        <v>50</v>
      </c>
      <c r="D24" s="262"/>
      <c r="E24" s="262"/>
      <c r="F24" s="58">
        <v>50</v>
      </c>
      <c r="G24" s="262"/>
      <c r="H24" s="263">
        <v>21009.5</v>
      </c>
    </row>
    <row r="25" spans="1:8" ht="19.5" customHeight="1">
      <c r="A25" s="267" t="s">
        <v>158</v>
      </c>
      <c r="B25" s="265" t="s">
        <v>159</v>
      </c>
      <c r="C25" s="58">
        <f>D25+E25+F25+G25</f>
        <v>778</v>
      </c>
      <c r="D25" s="266">
        <f aca="true" t="shared" si="0" ref="D25:H25">D7+D9+D10+D11</f>
        <v>0</v>
      </c>
      <c r="E25" s="266">
        <f t="shared" si="0"/>
        <v>2</v>
      </c>
      <c r="F25" s="266">
        <f t="shared" si="0"/>
        <v>776</v>
      </c>
      <c r="G25" s="266">
        <f t="shared" si="0"/>
        <v>0</v>
      </c>
      <c r="H25" s="268">
        <f t="shared" si="0"/>
        <v>246558.835332875</v>
      </c>
    </row>
    <row r="26" spans="1:8" ht="19.5" customHeight="1">
      <c r="A26" s="267"/>
      <c r="B26" s="265" t="s">
        <v>160</v>
      </c>
      <c r="C26" s="58">
        <f>D26+E26+F26+G26</f>
        <v>289</v>
      </c>
      <c r="D26" s="266">
        <f aca="true" t="shared" si="1" ref="D26:H26">D12+D13+D19+D20+D21+D22+D23+D29+D30+D31+D32+D33+D34+D35</f>
        <v>0</v>
      </c>
      <c r="E26" s="266">
        <f t="shared" si="1"/>
        <v>1</v>
      </c>
      <c r="F26" s="266">
        <f t="shared" si="1"/>
        <v>288</v>
      </c>
      <c r="G26" s="266">
        <f t="shared" si="1"/>
        <v>0</v>
      </c>
      <c r="H26" s="268">
        <f t="shared" si="1"/>
        <v>54420.125</v>
      </c>
    </row>
    <row r="27" spans="1:8" ht="19.5" customHeight="1">
      <c r="A27" s="264" t="s">
        <v>161</v>
      </c>
      <c r="B27" s="265" t="s">
        <v>162</v>
      </c>
      <c r="C27" s="58">
        <v>22</v>
      </c>
      <c r="D27" s="266"/>
      <c r="E27" s="266"/>
      <c r="F27" s="269">
        <v>22</v>
      </c>
      <c r="G27" s="266"/>
      <c r="H27" s="270">
        <v>10700</v>
      </c>
    </row>
    <row r="28" spans="1:8" ht="19.5" customHeight="1">
      <c r="A28" s="264"/>
      <c r="B28" s="265" t="s">
        <v>163</v>
      </c>
      <c r="C28" s="58">
        <v>3</v>
      </c>
      <c r="D28" s="266"/>
      <c r="E28" s="266"/>
      <c r="F28" s="269">
        <v>3</v>
      </c>
      <c r="G28" s="266"/>
      <c r="H28" s="270">
        <v>233</v>
      </c>
    </row>
    <row r="29" spans="1:8" ht="19.5" customHeight="1">
      <c r="A29" s="264"/>
      <c r="B29" s="265" t="s">
        <v>164</v>
      </c>
      <c r="C29" s="58">
        <v>1</v>
      </c>
      <c r="D29" s="266"/>
      <c r="E29" s="266"/>
      <c r="F29" s="269">
        <v>1</v>
      </c>
      <c r="G29" s="266"/>
      <c r="H29" s="270">
        <v>50</v>
      </c>
    </row>
    <row r="30" spans="1:8" ht="19.5" customHeight="1">
      <c r="A30" s="264"/>
      <c r="B30" s="265" t="s">
        <v>165</v>
      </c>
      <c r="C30" s="58">
        <v>2</v>
      </c>
      <c r="D30" s="262"/>
      <c r="E30" s="262"/>
      <c r="F30" s="269">
        <v>2</v>
      </c>
      <c r="G30" s="262"/>
      <c r="H30" s="270">
        <v>1200</v>
      </c>
    </row>
    <row r="31" spans="1:8" ht="19.5" customHeight="1">
      <c r="A31" s="264"/>
      <c r="B31" s="265" t="s">
        <v>166</v>
      </c>
      <c r="C31" s="58">
        <v>2</v>
      </c>
      <c r="D31" s="266"/>
      <c r="E31" s="266"/>
      <c r="F31" s="269">
        <v>2</v>
      </c>
      <c r="G31" s="266"/>
      <c r="H31" s="270">
        <v>110</v>
      </c>
    </row>
    <row r="32" spans="1:8" ht="19.5" customHeight="1">
      <c r="A32" s="264"/>
      <c r="B32" s="265" t="s">
        <v>167</v>
      </c>
      <c r="C32" s="58">
        <v>6</v>
      </c>
      <c r="D32" s="262"/>
      <c r="E32" s="262"/>
      <c r="F32" s="269">
        <v>6</v>
      </c>
      <c r="G32" s="262"/>
      <c r="H32" s="270">
        <v>2390</v>
      </c>
    </row>
    <row r="33" spans="1:8" ht="19.5" customHeight="1">
      <c r="A33" s="264"/>
      <c r="B33" s="265" t="s">
        <v>168</v>
      </c>
      <c r="C33" s="58">
        <v>1</v>
      </c>
      <c r="D33" s="266"/>
      <c r="E33" s="266"/>
      <c r="F33" s="269">
        <v>1</v>
      </c>
      <c r="G33" s="266"/>
      <c r="H33" s="270">
        <v>100</v>
      </c>
    </row>
    <row r="34" spans="1:8" ht="19.5" customHeight="1">
      <c r="A34" s="264"/>
      <c r="B34" s="265" t="s">
        <v>169</v>
      </c>
      <c r="C34" s="58">
        <v>7</v>
      </c>
      <c r="D34" s="266"/>
      <c r="E34" s="266"/>
      <c r="F34" s="269">
        <v>7</v>
      </c>
      <c r="G34" s="266"/>
      <c r="H34" s="270">
        <v>5590</v>
      </c>
    </row>
    <row r="35" spans="1:8" ht="19.5" customHeight="1">
      <c r="A35" s="267" t="s">
        <v>206</v>
      </c>
      <c r="B35" s="265" t="s">
        <v>216</v>
      </c>
      <c r="C35" s="58">
        <v>1</v>
      </c>
      <c r="D35" s="262"/>
      <c r="E35" s="262"/>
      <c r="F35" s="269">
        <v>1</v>
      </c>
      <c r="G35" s="262"/>
      <c r="H35" s="270">
        <v>200</v>
      </c>
    </row>
    <row r="36" spans="1:8" s="255" customFormat="1" ht="18.75">
      <c r="A36" s="271" t="s">
        <v>217</v>
      </c>
      <c r="B36" s="271"/>
      <c r="C36" s="271"/>
      <c r="D36" s="271"/>
      <c r="E36" s="271"/>
      <c r="F36" s="271"/>
      <c r="G36" s="272"/>
      <c r="H36" s="272"/>
    </row>
    <row r="37" spans="1:8" ht="14.25">
      <c r="A37" s="273"/>
      <c r="B37" s="273"/>
      <c r="C37" s="273"/>
      <c r="D37" s="273"/>
      <c r="E37" s="273"/>
      <c r="F37" s="273"/>
      <c r="G37" s="273"/>
      <c r="H37" s="273"/>
    </row>
    <row r="38" spans="1:8" ht="14.25">
      <c r="A38" s="273"/>
      <c r="B38" s="273"/>
      <c r="C38" s="273"/>
      <c r="D38" s="273"/>
      <c r="E38" s="273"/>
      <c r="F38" s="273"/>
      <c r="G38" s="273"/>
      <c r="H38" s="273"/>
    </row>
    <row r="39" spans="1:8" ht="14.25">
      <c r="A39" s="273"/>
      <c r="B39" s="273"/>
      <c r="C39" s="273"/>
      <c r="D39" s="273"/>
      <c r="E39" s="273"/>
      <c r="F39" s="273"/>
      <c r="G39" s="273"/>
      <c r="H39" s="273"/>
    </row>
    <row r="40" spans="1:8" ht="14.25">
      <c r="A40" s="273"/>
      <c r="B40" s="273"/>
      <c r="C40" s="273"/>
      <c r="D40" s="273"/>
      <c r="E40" s="273"/>
      <c r="F40" s="273"/>
      <c r="G40" s="273"/>
      <c r="H40" s="273"/>
    </row>
    <row r="41" spans="1:8" ht="14.25">
      <c r="A41" s="273"/>
      <c r="B41" s="273"/>
      <c r="C41" s="273"/>
      <c r="D41" s="273"/>
      <c r="E41" s="273"/>
      <c r="F41" s="273"/>
      <c r="G41" s="273"/>
      <c r="H41" s="273"/>
    </row>
    <row r="42" spans="1:8" ht="14.25">
      <c r="A42" s="273"/>
      <c r="B42" s="273"/>
      <c r="C42" s="273"/>
      <c r="D42" s="273"/>
      <c r="E42" s="273"/>
      <c r="F42" s="273"/>
      <c r="G42" s="273"/>
      <c r="H42" s="273"/>
    </row>
    <row r="43" spans="1:8" ht="14.25">
      <c r="A43" s="273"/>
      <c r="B43" s="273"/>
      <c r="C43" s="273"/>
      <c r="D43" s="273"/>
      <c r="E43" s="273"/>
      <c r="F43" s="273"/>
      <c r="G43" s="273"/>
      <c r="H43" s="273"/>
    </row>
    <row r="44" spans="1:8" ht="14.25">
      <c r="A44" s="273"/>
      <c r="B44" s="273"/>
      <c r="C44" s="273"/>
      <c r="D44" s="273"/>
      <c r="E44" s="273"/>
      <c r="F44" s="273"/>
      <c r="G44" s="273"/>
      <c r="H44" s="273"/>
    </row>
    <row r="45" spans="1:8" ht="14.25">
      <c r="A45" s="273"/>
      <c r="B45" s="273"/>
      <c r="C45" s="273"/>
      <c r="D45" s="273"/>
      <c r="E45" s="273"/>
      <c r="F45" s="273"/>
      <c r="G45" s="273"/>
      <c r="H45" s="273"/>
    </row>
    <row r="46" spans="1:8" ht="14.25">
      <c r="A46" s="273"/>
      <c r="B46" s="273"/>
      <c r="C46" s="273"/>
      <c r="D46" s="273"/>
      <c r="E46" s="273"/>
      <c r="F46" s="273"/>
      <c r="G46" s="273"/>
      <c r="H46" s="273"/>
    </row>
    <row r="47" spans="1:8" ht="14.25">
      <c r="A47" s="273"/>
      <c r="B47" s="273"/>
      <c r="C47" s="273"/>
      <c r="D47" s="273"/>
      <c r="E47" s="273"/>
      <c r="F47" s="273"/>
      <c r="G47" s="273"/>
      <c r="H47" s="273"/>
    </row>
    <row r="48" spans="1:8" ht="14.25">
      <c r="A48" s="273"/>
      <c r="B48" s="273"/>
      <c r="C48" s="273"/>
      <c r="D48" s="273"/>
      <c r="E48" s="273"/>
      <c r="F48" s="273"/>
      <c r="G48" s="273"/>
      <c r="H48" s="273"/>
    </row>
    <row r="49" spans="1:8" ht="14.25">
      <c r="A49" s="273"/>
      <c r="B49" s="273"/>
      <c r="C49" s="273"/>
      <c r="D49" s="273"/>
      <c r="E49" s="273"/>
      <c r="F49" s="273"/>
      <c r="G49" s="273"/>
      <c r="H49" s="273"/>
    </row>
    <row r="50" spans="1:8" ht="14.25">
      <c r="A50" s="273"/>
      <c r="B50" s="273"/>
      <c r="C50" s="273"/>
      <c r="D50" s="273"/>
      <c r="E50" s="273"/>
      <c r="F50" s="273"/>
      <c r="G50" s="273"/>
      <c r="H50" s="273"/>
    </row>
    <row r="51" spans="1:8" ht="14.25">
      <c r="A51" s="273"/>
      <c r="B51" s="273"/>
      <c r="C51" s="273"/>
      <c r="D51" s="273"/>
      <c r="E51" s="273"/>
      <c r="F51" s="273"/>
      <c r="G51" s="273"/>
      <c r="H51" s="273"/>
    </row>
    <row r="52" spans="1:8" ht="14.25">
      <c r="A52" s="273"/>
      <c r="B52" s="273"/>
      <c r="C52" s="273"/>
      <c r="D52" s="273"/>
      <c r="E52" s="273"/>
      <c r="F52" s="273"/>
      <c r="G52" s="273"/>
      <c r="H52" s="273"/>
    </row>
    <row r="53" spans="1:8" ht="14.25">
      <c r="A53" s="273"/>
      <c r="B53" s="273"/>
      <c r="C53" s="273"/>
      <c r="D53" s="273"/>
      <c r="E53" s="273"/>
      <c r="F53" s="273"/>
      <c r="G53" s="273"/>
      <c r="H53" s="273"/>
    </row>
    <row r="54" spans="1:8" ht="14.25">
      <c r="A54" s="273"/>
      <c r="B54" s="273"/>
      <c r="C54" s="273"/>
      <c r="D54" s="273"/>
      <c r="E54" s="273"/>
      <c r="F54" s="273"/>
      <c r="G54" s="273"/>
      <c r="H54" s="273"/>
    </row>
    <row r="55" spans="1:8" ht="14.25">
      <c r="A55" s="273"/>
      <c r="B55" s="273"/>
      <c r="C55" s="273"/>
      <c r="D55" s="273"/>
      <c r="E55" s="273"/>
      <c r="F55" s="273"/>
      <c r="G55" s="273"/>
      <c r="H55" s="273"/>
    </row>
    <row r="56" spans="1:8" ht="14.25">
      <c r="A56" s="273"/>
      <c r="B56" s="273"/>
      <c r="C56" s="273"/>
      <c r="D56" s="273"/>
      <c r="E56" s="273"/>
      <c r="F56" s="273"/>
      <c r="G56" s="273"/>
      <c r="H56" s="273"/>
    </row>
    <row r="57" spans="1:8" ht="14.25">
      <c r="A57" s="273"/>
      <c r="B57" s="273"/>
      <c r="C57" s="273"/>
      <c r="D57" s="273"/>
      <c r="E57" s="273"/>
      <c r="F57" s="273"/>
      <c r="G57" s="273"/>
      <c r="H57" s="273"/>
    </row>
    <row r="58" spans="1:8" ht="14.25">
      <c r="A58" s="273"/>
      <c r="B58" s="273"/>
      <c r="C58" s="273"/>
      <c r="D58" s="273"/>
      <c r="E58" s="273"/>
      <c r="F58" s="273"/>
      <c r="G58" s="273"/>
      <c r="H58" s="273"/>
    </row>
    <row r="59" spans="1:8" ht="14.25">
      <c r="A59" s="273"/>
      <c r="B59" s="273"/>
      <c r="C59" s="273"/>
      <c r="D59" s="273"/>
      <c r="E59" s="273"/>
      <c r="F59" s="273"/>
      <c r="G59" s="273"/>
      <c r="H59" s="273"/>
    </row>
    <row r="60" spans="1:8" ht="14.25">
      <c r="A60" s="273"/>
      <c r="B60" s="273"/>
      <c r="C60" s="273"/>
      <c r="D60" s="273"/>
      <c r="E60" s="273"/>
      <c r="F60" s="273"/>
      <c r="G60" s="273"/>
      <c r="H60" s="273"/>
    </row>
    <row r="61" spans="1:8" ht="14.25">
      <c r="A61" s="273"/>
      <c r="B61" s="273"/>
      <c r="C61" s="273"/>
      <c r="D61" s="273"/>
      <c r="E61" s="273"/>
      <c r="F61" s="273"/>
      <c r="G61" s="273"/>
      <c r="H61" s="273"/>
    </row>
    <row r="62" spans="1:8" ht="14.25">
      <c r="A62" s="273"/>
      <c r="B62" s="273"/>
      <c r="C62" s="273"/>
      <c r="D62" s="273"/>
      <c r="E62" s="273"/>
      <c r="F62" s="273"/>
      <c r="G62" s="273"/>
      <c r="H62" s="273"/>
    </row>
    <row r="63" spans="1:8" ht="14.25">
      <c r="A63" s="273"/>
      <c r="B63" s="273"/>
      <c r="C63" s="273"/>
      <c r="D63" s="273"/>
      <c r="E63" s="273"/>
      <c r="F63" s="273"/>
      <c r="G63" s="273"/>
      <c r="H63" s="273"/>
    </row>
  </sheetData>
  <sheetProtection/>
  <mergeCells count="13">
    <mergeCell ref="A1:H1"/>
    <mergeCell ref="A2:H2"/>
    <mergeCell ref="C3:H3"/>
    <mergeCell ref="D4:G4"/>
    <mergeCell ref="A6:B6"/>
    <mergeCell ref="A36:F36"/>
    <mergeCell ref="A7:A17"/>
    <mergeCell ref="A18:A24"/>
    <mergeCell ref="A25:A26"/>
    <mergeCell ref="A27:A34"/>
    <mergeCell ref="C4:C5"/>
    <mergeCell ref="H4:H5"/>
    <mergeCell ref="A4:B5"/>
  </mergeCells>
  <printOptions/>
  <pageMargins left="0.75" right="0.75" top="0.78" bottom="0.7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K7" sqref="K7"/>
    </sheetView>
  </sheetViews>
  <sheetFormatPr defaultColWidth="9.00390625" defaultRowHeight="14.25"/>
  <cols>
    <col min="1" max="1" width="7.00390625" style="233" customWidth="1"/>
    <col min="2" max="2" width="20.375" style="233" customWidth="1"/>
    <col min="3" max="4" width="10.125" style="233" customWidth="1"/>
    <col min="5" max="5" width="11.125" style="233" customWidth="1"/>
    <col min="6" max="6" width="12.125" style="233" customWidth="1"/>
    <col min="7" max="7" width="11.00390625" style="233" customWidth="1"/>
    <col min="8" max="10" width="9.25390625" style="233" customWidth="1"/>
    <col min="11" max="254" width="9.00390625" style="233" customWidth="1"/>
  </cols>
  <sheetData>
    <row r="1" spans="1:7" ht="21" customHeight="1">
      <c r="A1" s="234" t="s">
        <v>218</v>
      </c>
      <c r="B1" s="234"/>
      <c r="C1" s="234"/>
      <c r="D1" s="234"/>
      <c r="E1" s="234"/>
      <c r="F1" s="234"/>
      <c r="G1" s="234"/>
    </row>
    <row r="2" spans="1:7" ht="14.25" customHeight="1">
      <c r="A2" s="235" t="s">
        <v>219</v>
      </c>
      <c r="B2" s="235"/>
      <c r="C2" s="235"/>
      <c r="D2" s="235"/>
      <c r="E2" s="235"/>
      <c r="F2" s="235"/>
      <c r="G2" s="235"/>
    </row>
    <row r="3" spans="1:7" ht="9" customHeight="1">
      <c r="A3" s="235"/>
      <c r="B3" s="235"/>
      <c r="C3" s="235"/>
      <c r="D3" s="235"/>
      <c r="E3" s="235"/>
      <c r="F3" s="235"/>
      <c r="G3" s="235"/>
    </row>
    <row r="4" spans="1:7" ht="19.5" customHeight="1">
      <c r="A4" s="236" t="s">
        <v>174</v>
      </c>
      <c r="B4" s="58"/>
      <c r="C4" s="237" t="s">
        <v>220</v>
      </c>
      <c r="D4" s="237"/>
      <c r="E4" s="237"/>
      <c r="F4" s="238" t="s">
        <v>221</v>
      </c>
      <c r="G4" s="239"/>
    </row>
    <row r="5" spans="1:7" ht="27" customHeight="1">
      <c r="A5" s="236"/>
      <c r="B5" s="58"/>
      <c r="C5" s="237" t="s">
        <v>222</v>
      </c>
      <c r="D5" s="237" t="s">
        <v>223</v>
      </c>
      <c r="E5" s="237" t="s">
        <v>224</v>
      </c>
      <c r="F5" s="238" t="s">
        <v>223</v>
      </c>
      <c r="G5" s="239" t="s">
        <v>224</v>
      </c>
    </row>
    <row r="6" spans="1:7" ht="19.5" customHeight="1">
      <c r="A6" s="240" t="s">
        <v>179</v>
      </c>
      <c r="B6" s="237"/>
      <c r="C6" s="241">
        <v>30</v>
      </c>
      <c r="D6" s="242"/>
      <c r="E6" s="241">
        <v>8455</v>
      </c>
      <c r="F6" s="242"/>
      <c r="G6" s="243">
        <v>7309</v>
      </c>
    </row>
    <row r="7" spans="1:7" ht="18.75" customHeight="1">
      <c r="A7" s="244" t="s">
        <v>138</v>
      </c>
      <c r="B7" s="209" t="s">
        <v>139</v>
      </c>
      <c r="C7" s="242"/>
      <c r="D7" s="242">
        <v>200</v>
      </c>
      <c r="E7" s="242"/>
      <c r="F7" s="242">
        <v>300</v>
      </c>
      <c r="G7" s="243">
        <v>636</v>
      </c>
    </row>
    <row r="8" spans="1:7" ht="18.75" customHeight="1">
      <c r="A8" s="244"/>
      <c r="B8" s="209" t="s">
        <v>140</v>
      </c>
      <c r="C8" s="242">
        <v>1</v>
      </c>
      <c r="D8" s="242">
        <v>300</v>
      </c>
      <c r="E8" s="242">
        <v>43</v>
      </c>
      <c r="F8" s="242">
        <v>450</v>
      </c>
      <c r="G8" s="243">
        <v>1151</v>
      </c>
    </row>
    <row r="9" spans="1:7" ht="18.75" customHeight="1">
      <c r="A9" s="244"/>
      <c r="B9" s="209" t="s">
        <v>141</v>
      </c>
      <c r="C9" s="241">
        <v>1</v>
      </c>
      <c r="D9" s="241">
        <v>200</v>
      </c>
      <c r="E9" s="241">
        <v>199</v>
      </c>
      <c r="F9" s="241">
        <v>300</v>
      </c>
      <c r="G9" s="243"/>
    </row>
    <row r="10" spans="1:7" ht="18.75" customHeight="1">
      <c r="A10" s="244"/>
      <c r="B10" s="209" t="s">
        <v>142</v>
      </c>
      <c r="C10" s="241">
        <v>1</v>
      </c>
      <c r="D10" s="241">
        <v>300</v>
      </c>
      <c r="E10" s="241">
        <v>52</v>
      </c>
      <c r="F10" s="241">
        <v>300</v>
      </c>
      <c r="G10" s="243">
        <v>31</v>
      </c>
    </row>
    <row r="11" spans="1:7" ht="18.75" customHeight="1">
      <c r="A11" s="244"/>
      <c r="B11" s="209" t="s">
        <v>143</v>
      </c>
      <c r="C11" s="242">
        <v>1</v>
      </c>
      <c r="D11" s="242">
        <v>200</v>
      </c>
      <c r="E11" s="242">
        <v>15</v>
      </c>
      <c r="F11" s="242">
        <v>500</v>
      </c>
      <c r="G11" s="243"/>
    </row>
    <row r="12" spans="1:7" ht="18.75" customHeight="1">
      <c r="A12" s="244"/>
      <c r="B12" s="209" t="s">
        <v>144</v>
      </c>
      <c r="C12" s="242"/>
      <c r="D12" s="242">
        <v>300</v>
      </c>
      <c r="E12" s="242"/>
      <c r="F12" s="242">
        <v>500</v>
      </c>
      <c r="G12" s="243"/>
    </row>
    <row r="13" spans="1:7" ht="18.75" customHeight="1">
      <c r="A13" s="244"/>
      <c r="B13" s="209" t="s">
        <v>145</v>
      </c>
      <c r="C13" s="242">
        <v>1</v>
      </c>
      <c r="D13" s="242">
        <v>300</v>
      </c>
      <c r="E13" s="242">
        <v>73</v>
      </c>
      <c r="F13" s="242">
        <v>1000</v>
      </c>
      <c r="G13" s="243">
        <v>327</v>
      </c>
    </row>
    <row r="14" spans="1:7" ht="18.75" customHeight="1">
      <c r="A14" s="244"/>
      <c r="B14" s="209" t="s">
        <v>146</v>
      </c>
      <c r="C14" s="241">
        <v>1</v>
      </c>
      <c r="D14" s="241">
        <v>2000</v>
      </c>
      <c r="E14" s="241">
        <v>72</v>
      </c>
      <c r="F14" s="241">
        <v>1500</v>
      </c>
      <c r="G14" s="243">
        <v>163</v>
      </c>
    </row>
    <row r="15" spans="1:7" ht="18.75" customHeight="1">
      <c r="A15" s="244"/>
      <c r="B15" s="209" t="s">
        <v>147</v>
      </c>
      <c r="C15" s="241"/>
      <c r="D15" s="241">
        <v>2000</v>
      </c>
      <c r="E15" s="241"/>
      <c r="F15" s="241">
        <v>3000</v>
      </c>
      <c r="G15" s="243">
        <v>530</v>
      </c>
    </row>
    <row r="16" spans="1:7" ht="18.75" customHeight="1">
      <c r="A16" s="244"/>
      <c r="B16" s="209" t="s">
        <v>148</v>
      </c>
      <c r="C16" s="241">
        <v>10</v>
      </c>
      <c r="D16" s="241">
        <v>2450</v>
      </c>
      <c r="E16" s="241">
        <v>4234</v>
      </c>
      <c r="F16" s="241">
        <v>6000</v>
      </c>
      <c r="G16" s="243">
        <v>400</v>
      </c>
    </row>
    <row r="17" spans="1:7" ht="18.75" customHeight="1">
      <c r="A17" s="244"/>
      <c r="B17" s="209" t="s">
        <v>149</v>
      </c>
      <c r="C17" s="241">
        <v>1</v>
      </c>
      <c r="D17" s="241">
        <v>1900</v>
      </c>
      <c r="E17" s="241">
        <v>2597</v>
      </c>
      <c r="F17" s="241">
        <v>3000</v>
      </c>
      <c r="G17" s="243">
        <v>2533</v>
      </c>
    </row>
    <row r="18" spans="1:7" ht="18.75" customHeight="1">
      <c r="A18" s="244" t="s">
        <v>150</v>
      </c>
      <c r="B18" s="209" t="s">
        <v>151</v>
      </c>
      <c r="C18" s="242"/>
      <c r="D18" s="242">
        <v>800</v>
      </c>
      <c r="E18" s="242"/>
      <c r="F18" s="242">
        <v>300</v>
      </c>
      <c r="G18" s="243">
        <v>313</v>
      </c>
    </row>
    <row r="19" spans="1:7" ht="18.75" customHeight="1">
      <c r="A19" s="244"/>
      <c r="B19" s="209" t="s">
        <v>152</v>
      </c>
      <c r="C19" s="242">
        <v>4</v>
      </c>
      <c r="D19" s="242">
        <v>200</v>
      </c>
      <c r="E19" s="242">
        <v>300</v>
      </c>
      <c r="F19" s="242">
        <v>400</v>
      </c>
      <c r="G19" s="243">
        <v>66</v>
      </c>
    </row>
    <row r="20" spans="1:7" ht="18.75" customHeight="1">
      <c r="A20" s="244"/>
      <c r="B20" s="209" t="s">
        <v>153</v>
      </c>
      <c r="C20" s="242">
        <v>2</v>
      </c>
      <c r="D20" s="242">
        <v>200</v>
      </c>
      <c r="E20" s="242">
        <v>-359</v>
      </c>
      <c r="F20" s="242">
        <v>500</v>
      </c>
      <c r="G20" s="243">
        <v>263</v>
      </c>
    </row>
    <row r="21" spans="1:7" ht="18.75" customHeight="1">
      <c r="A21" s="244"/>
      <c r="B21" s="209" t="s">
        <v>154</v>
      </c>
      <c r="C21" s="242">
        <v>1</v>
      </c>
      <c r="D21" s="242">
        <v>200</v>
      </c>
      <c r="E21" s="242">
        <v>267</v>
      </c>
      <c r="F21" s="242">
        <v>300</v>
      </c>
      <c r="G21" s="243">
        <v>300</v>
      </c>
    </row>
    <row r="22" spans="1:7" ht="18.75" customHeight="1">
      <c r="A22" s="244"/>
      <c r="B22" s="209" t="s">
        <v>155</v>
      </c>
      <c r="C22" s="242"/>
      <c r="D22" s="242">
        <v>100</v>
      </c>
      <c r="E22" s="242"/>
      <c r="F22" s="242">
        <v>200</v>
      </c>
      <c r="G22" s="243">
        <v>92</v>
      </c>
    </row>
    <row r="23" spans="1:7" ht="18.75" customHeight="1">
      <c r="A23" s="244"/>
      <c r="B23" s="209" t="s">
        <v>156</v>
      </c>
      <c r="C23" s="242">
        <v>1</v>
      </c>
      <c r="D23" s="242">
        <v>200</v>
      </c>
      <c r="E23" s="242">
        <v>248</v>
      </c>
      <c r="F23" s="242">
        <v>200</v>
      </c>
      <c r="G23" s="243"/>
    </row>
    <row r="24" spans="1:7" ht="18.75" customHeight="1">
      <c r="A24" s="244"/>
      <c r="B24" s="209" t="s">
        <v>157</v>
      </c>
      <c r="C24" s="241">
        <v>1</v>
      </c>
      <c r="D24" s="241">
        <v>100</v>
      </c>
      <c r="E24" s="241">
        <v>57</v>
      </c>
      <c r="F24" s="241">
        <v>200</v>
      </c>
      <c r="G24" s="243"/>
    </row>
    <row r="25" spans="1:7" ht="18.75" customHeight="1">
      <c r="A25" s="245" t="s">
        <v>158</v>
      </c>
      <c r="B25" s="209" t="s">
        <v>159</v>
      </c>
      <c r="C25" s="246">
        <f aca="true" t="shared" si="0" ref="C25:G25">C7+C9+C10+C11</f>
        <v>3</v>
      </c>
      <c r="D25" s="246">
        <f t="shared" si="0"/>
        <v>900</v>
      </c>
      <c r="E25" s="246">
        <f t="shared" si="0"/>
        <v>266</v>
      </c>
      <c r="F25" s="246">
        <f t="shared" si="0"/>
        <v>1400</v>
      </c>
      <c r="G25" s="247">
        <f t="shared" si="0"/>
        <v>667</v>
      </c>
    </row>
    <row r="26" spans="1:7" ht="18.75" customHeight="1">
      <c r="A26" s="248"/>
      <c r="B26" s="249" t="s">
        <v>160</v>
      </c>
      <c r="C26" s="246">
        <f aca="true" t="shared" si="1" ref="C26:G26">C12+C13+C19+C20+C21+C22+C23+C29+C30+C31+C32+C33+C34+C35</f>
        <v>11</v>
      </c>
      <c r="D26" s="246">
        <f t="shared" si="1"/>
        <v>2450</v>
      </c>
      <c r="E26" s="246">
        <f t="shared" si="1"/>
        <v>724</v>
      </c>
      <c r="F26" s="246">
        <f t="shared" si="1"/>
        <v>9090</v>
      </c>
      <c r="G26" s="247">
        <f t="shared" si="1"/>
        <v>1300</v>
      </c>
    </row>
    <row r="27" spans="1:7" ht="18.75" customHeight="1">
      <c r="A27" s="244" t="s">
        <v>161</v>
      </c>
      <c r="B27" s="209" t="s">
        <v>162</v>
      </c>
      <c r="C27" s="246">
        <v>1</v>
      </c>
      <c r="D27" s="246">
        <v>50</v>
      </c>
      <c r="E27" s="246">
        <v>86</v>
      </c>
      <c r="F27" s="246">
        <v>30</v>
      </c>
      <c r="G27" s="247"/>
    </row>
    <row r="28" spans="1:7" ht="18.75" customHeight="1">
      <c r="A28" s="244"/>
      <c r="B28" s="209" t="s">
        <v>163</v>
      </c>
      <c r="C28" s="246">
        <v>1</v>
      </c>
      <c r="D28" s="246">
        <v>50</v>
      </c>
      <c r="E28" s="246">
        <v>73</v>
      </c>
      <c r="F28" s="246">
        <v>30</v>
      </c>
      <c r="G28" s="247">
        <v>37</v>
      </c>
    </row>
    <row r="29" spans="1:7" ht="18.75" customHeight="1">
      <c r="A29" s="244"/>
      <c r="B29" s="209" t="s">
        <v>164</v>
      </c>
      <c r="C29" s="246"/>
      <c r="D29" s="246">
        <v>500</v>
      </c>
      <c r="E29" s="246"/>
      <c r="F29" s="246">
        <v>5000</v>
      </c>
      <c r="G29" s="247"/>
    </row>
    <row r="30" spans="1:7" ht="18.75" customHeight="1">
      <c r="A30" s="244"/>
      <c r="B30" s="209" t="s">
        <v>165</v>
      </c>
      <c r="C30" s="246"/>
      <c r="D30" s="246">
        <v>50</v>
      </c>
      <c r="E30" s="246"/>
      <c r="F30" s="246">
        <v>90</v>
      </c>
      <c r="G30" s="247"/>
    </row>
    <row r="31" spans="1:7" ht="18.75" customHeight="1">
      <c r="A31" s="244"/>
      <c r="B31" s="209" t="s">
        <v>166</v>
      </c>
      <c r="C31" s="246"/>
      <c r="D31" s="246">
        <v>50</v>
      </c>
      <c r="E31" s="246"/>
      <c r="F31" s="246">
        <v>500</v>
      </c>
      <c r="G31" s="247">
        <v>48</v>
      </c>
    </row>
    <row r="32" spans="1:7" ht="18.75" customHeight="1">
      <c r="A32" s="244"/>
      <c r="B32" s="209" t="s">
        <v>167</v>
      </c>
      <c r="C32" s="242"/>
      <c r="D32" s="242">
        <v>50</v>
      </c>
      <c r="E32" s="242"/>
      <c r="F32" s="242">
        <v>30</v>
      </c>
      <c r="G32" s="243"/>
    </row>
    <row r="33" spans="1:7" ht="18.75" customHeight="1">
      <c r="A33" s="244"/>
      <c r="B33" s="209" t="s">
        <v>168</v>
      </c>
      <c r="C33" s="242">
        <v>1</v>
      </c>
      <c r="D33" s="242">
        <v>50</v>
      </c>
      <c r="E33" s="242">
        <v>50</v>
      </c>
      <c r="F33" s="242">
        <v>30</v>
      </c>
      <c r="G33" s="243">
        <v>34</v>
      </c>
    </row>
    <row r="34" spans="1:7" ht="18.75" customHeight="1">
      <c r="A34" s="244"/>
      <c r="B34" s="209" t="s">
        <v>169</v>
      </c>
      <c r="C34" s="246">
        <v>1</v>
      </c>
      <c r="D34" s="246">
        <v>50</v>
      </c>
      <c r="E34" s="246">
        <v>145</v>
      </c>
      <c r="F34" s="246">
        <v>140</v>
      </c>
      <c r="G34" s="247">
        <v>170</v>
      </c>
    </row>
    <row r="35" spans="1:7" ht="18.75" customHeight="1">
      <c r="A35" s="250" t="s">
        <v>206</v>
      </c>
      <c r="B35" s="209" t="s">
        <v>207</v>
      </c>
      <c r="C35" s="241"/>
      <c r="D35" s="241">
        <v>200</v>
      </c>
      <c r="E35" s="241"/>
      <c r="F35" s="241">
        <v>200</v>
      </c>
      <c r="G35" s="251"/>
    </row>
    <row r="36" spans="1:7" ht="18.75" customHeight="1">
      <c r="A36" s="250"/>
      <c r="B36" s="237" t="s">
        <v>225</v>
      </c>
      <c r="C36" s="246"/>
      <c r="D36" s="246">
        <v>0</v>
      </c>
      <c r="E36" s="246">
        <v>303</v>
      </c>
      <c r="F36" s="246">
        <v>0</v>
      </c>
      <c r="G36" s="252">
        <v>215</v>
      </c>
    </row>
    <row r="37" spans="1:7" ht="18.75" customHeight="1">
      <c r="A37" s="250"/>
      <c r="B37" s="253" t="s">
        <v>226</v>
      </c>
      <c r="C37" s="237"/>
      <c r="D37" s="237">
        <v>0</v>
      </c>
      <c r="E37" s="237"/>
      <c r="F37" s="237">
        <v>0</v>
      </c>
      <c r="G37" s="254"/>
    </row>
  </sheetData>
  <sheetProtection/>
  <mergeCells count="11">
    <mergeCell ref="A1:G1"/>
    <mergeCell ref="A2:G2"/>
    <mergeCell ref="C4:E4"/>
    <mergeCell ref="F4:G4"/>
    <mergeCell ref="A6:B6"/>
    <mergeCell ref="A7:A17"/>
    <mergeCell ref="A18:A24"/>
    <mergeCell ref="A25:A26"/>
    <mergeCell ref="A27:A34"/>
    <mergeCell ref="A35:A37"/>
    <mergeCell ref="A4:B5"/>
  </mergeCells>
  <printOptions/>
  <pageMargins left="0.71" right="0.47" top="0.81" bottom="0.42" header="0" footer="0.5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35"/>
  <sheetViews>
    <sheetView workbookViewId="0" topLeftCell="A1">
      <selection activeCell="I5" sqref="I5"/>
    </sheetView>
  </sheetViews>
  <sheetFormatPr defaultColWidth="9.00390625" defaultRowHeight="14.25"/>
  <cols>
    <col min="1" max="1" width="6.125" style="199" customWidth="1"/>
    <col min="2" max="2" width="15.375" style="199" customWidth="1"/>
    <col min="3" max="5" width="10.125" style="199" customWidth="1"/>
    <col min="6" max="6" width="8.625" style="199" customWidth="1"/>
    <col min="7" max="8" width="10.125" style="199" customWidth="1"/>
    <col min="9" max="9" width="7.125" style="199" customWidth="1"/>
    <col min="10" max="10" width="6.625" style="199" customWidth="1"/>
    <col min="11" max="242" width="9.00390625" style="199" customWidth="1"/>
    <col min="243" max="16384" width="9.00390625" style="166" customWidth="1"/>
  </cols>
  <sheetData>
    <row r="1" spans="1:10" ht="37.5" customHeight="1">
      <c r="A1" s="200" t="s">
        <v>227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2:9" ht="14.25" customHeight="1">
      <c r="B2" s="201" t="s">
        <v>228</v>
      </c>
      <c r="C2" s="201"/>
      <c r="D2" s="202"/>
      <c r="E2" s="202"/>
      <c r="F2" s="202"/>
      <c r="G2" s="201"/>
      <c r="I2" s="199" t="s">
        <v>229</v>
      </c>
    </row>
    <row r="3" spans="1:10" s="197" customFormat="1" ht="24" customHeight="1">
      <c r="A3" s="203" t="s">
        <v>174</v>
      </c>
      <c r="B3" s="204"/>
      <c r="C3" s="205" t="s">
        <v>230</v>
      </c>
      <c r="D3" s="205" t="s">
        <v>231</v>
      </c>
      <c r="E3" s="205" t="s">
        <v>232</v>
      </c>
      <c r="F3" s="205" t="s">
        <v>233</v>
      </c>
      <c r="G3" s="205" t="s">
        <v>234</v>
      </c>
      <c r="H3" s="205" t="s">
        <v>235</v>
      </c>
      <c r="I3" s="205" t="s">
        <v>5</v>
      </c>
      <c r="J3" s="225" t="s">
        <v>236</v>
      </c>
    </row>
    <row r="4" spans="1:10" s="197" customFormat="1" ht="28.5" customHeight="1">
      <c r="A4" s="203"/>
      <c r="B4" s="204"/>
      <c r="C4" s="205"/>
      <c r="D4" s="205"/>
      <c r="E4" s="204"/>
      <c r="F4" s="204"/>
      <c r="G4" s="204"/>
      <c r="H4" s="204"/>
      <c r="I4" s="204"/>
      <c r="J4" s="226"/>
    </row>
    <row r="5" spans="1:10" ht="21" customHeight="1">
      <c r="A5" s="177" t="s">
        <v>179</v>
      </c>
      <c r="B5" s="178"/>
      <c r="C5" s="206">
        <v>600380</v>
      </c>
      <c r="D5" s="207">
        <v>707402</v>
      </c>
      <c r="E5" s="208">
        <v>496731.31584254</v>
      </c>
      <c r="F5" s="209"/>
      <c r="G5" s="208">
        <v>70.2190997258334</v>
      </c>
      <c r="H5" s="208">
        <v>427623.31444533996</v>
      </c>
      <c r="I5" s="208">
        <v>16.16095265685838</v>
      </c>
      <c r="J5" s="227"/>
    </row>
    <row r="6" spans="1:10" ht="21" customHeight="1">
      <c r="A6" s="210" t="s">
        <v>138</v>
      </c>
      <c r="B6" s="211" t="s">
        <v>139</v>
      </c>
      <c r="C6" s="206">
        <v>40982</v>
      </c>
      <c r="D6" s="207">
        <v>49178</v>
      </c>
      <c r="E6" s="208">
        <v>33271.366943</v>
      </c>
      <c r="F6" s="209">
        <v>5</v>
      </c>
      <c r="G6" s="208">
        <v>67.65498178657123</v>
      </c>
      <c r="H6" s="208">
        <v>34353.652133999996</v>
      </c>
      <c r="I6" s="208">
        <v>-3.1504225133864354</v>
      </c>
      <c r="J6" s="227">
        <v>10</v>
      </c>
    </row>
    <row r="7" spans="1:10" ht="21" customHeight="1">
      <c r="A7" s="210"/>
      <c r="B7" s="211" t="s">
        <v>140</v>
      </c>
      <c r="C7" s="206">
        <v>27618</v>
      </c>
      <c r="D7" s="207">
        <v>33141</v>
      </c>
      <c r="E7" s="208">
        <v>25448.998843</v>
      </c>
      <c r="F7" s="209">
        <v>7</v>
      </c>
      <c r="G7" s="208">
        <v>76.79007526326906</v>
      </c>
      <c r="H7" s="208">
        <v>21111.485764999998</v>
      </c>
      <c r="I7" s="208">
        <v>20.545749959441586</v>
      </c>
      <c r="J7" s="227">
        <v>3</v>
      </c>
    </row>
    <row r="8" spans="1:10" ht="21" customHeight="1">
      <c r="A8" s="210"/>
      <c r="B8" s="211" t="s">
        <v>141</v>
      </c>
      <c r="C8" s="206">
        <v>34865</v>
      </c>
      <c r="D8" s="207">
        <v>43580</v>
      </c>
      <c r="E8" s="208">
        <v>30115.317762469997</v>
      </c>
      <c r="F8" s="209">
        <v>6</v>
      </c>
      <c r="G8" s="208">
        <v>69.10352859676456</v>
      </c>
      <c r="H8" s="208">
        <v>27420.594447869997</v>
      </c>
      <c r="I8" s="208">
        <v>9.827370153200027</v>
      </c>
      <c r="J8" s="227">
        <v>6</v>
      </c>
    </row>
    <row r="9" spans="1:10" ht="21" customHeight="1">
      <c r="A9" s="210"/>
      <c r="B9" s="211" t="s">
        <v>142</v>
      </c>
      <c r="C9" s="206">
        <v>32562</v>
      </c>
      <c r="D9" s="207">
        <v>39075</v>
      </c>
      <c r="E9" s="208">
        <v>22692.177934470004</v>
      </c>
      <c r="F9" s="209">
        <v>8</v>
      </c>
      <c r="G9" s="208">
        <v>58.073392026794636</v>
      </c>
      <c r="H9" s="208">
        <v>21157.29697907</v>
      </c>
      <c r="I9" s="208">
        <v>7.25461743491333</v>
      </c>
      <c r="J9" s="227">
        <v>8</v>
      </c>
    </row>
    <row r="10" spans="1:10" ht="21" customHeight="1">
      <c r="A10" s="210"/>
      <c r="B10" s="211" t="s">
        <v>143</v>
      </c>
      <c r="C10" s="206">
        <v>38323</v>
      </c>
      <c r="D10" s="207">
        <v>45988</v>
      </c>
      <c r="E10" s="208">
        <v>21889.820487</v>
      </c>
      <c r="F10" s="209">
        <v>9</v>
      </c>
      <c r="G10" s="208">
        <v>47.59898340219188</v>
      </c>
      <c r="H10" s="208">
        <v>29771.372625</v>
      </c>
      <c r="I10" s="208">
        <v>-26.473593398853236</v>
      </c>
      <c r="J10" s="227">
        <v>11</v>
      </c>
    </row>
    <row r="11" spans="1:10" ht="21" customHeight="1">
      <c r="A11" s="210"/>
      <c r="B11" s="211" t="s">
        <v>144</v>
      </c>
      <c r="C11" s="206">
        <v>15149</v>
      </c>
      <c r="D11" s="207">
        <v>18179</v>
      </c>
      <c r="E11" s="208">
        <v>12108.703697</v>
      </c>
      <c r="F11" s="209">
        <v>11</v>
      </c>
      <c r="G11" s="208">
        <v>66.60819460366358</v>
      </c>
      <c r="H11" s="208">
        <v>10129.643312</v>
      </c>
      <c r="I11" s="208">
        <v>19.537315619549236</v>
      </c>
      <c r="J11" s="227">
        <v>4</v>
      </c>
    </row>
    <row r="12" spans="1:10" ht="21" customHeight="1">
      <c r="A12" s="210"/>
      <c r="B12" s="211" t="s">
        <v>145</v>
      </c>
      <c r="C12" s="206">
        <v>18543</v>
      </c>
      <c r="D12" s="207">
        <v>22251</v>
      </c>
      <c r="E12" s="208">
        <v>16207.4471728</v>
      </c>
      <c r="F12" s="209">
        <v>10</v>
      </c>
      <c r="G12" s="208">
        <v>72.83918553233562</v>
      </c>
      <c r="H12" s="208">
        <v>14983.246347999999</v>
      </c>
      <c r="I12" s="208">
        <v>8.170464506601476</v>
      </c>
      <c r="J12" s="227">
        <v>7</v>
      </c>
    </row>
    <row r="13" spans="1:10" ht="21" customHeight="1">
      <c r="A13" s="210"/>
      <c r="B13" s="211" t="s">
        <v>146</v>
      </c>
      <c r="C13" s="206">
        <v>42042</v>
      </c>
      <c r="D13" s="207">
        <v>52552</v>
      </c>
      <c r="E13" s="208">
        <v>35114.339212000006</v>
      </c>
      <c r="F13" s="209">
        <v>4</v>
      </c>
      <c r="G13" s="208">
        <v>66.81827373268383</v>
      </c>
      <c r="H13" s="208">
        <v>31020.477282999997</v>
      </c>
      <c r="I13" s="208">
        <v>13.197288654367512</v>
      </c>
      <c r="J13" s="227">
        <v>5</v>
      </c>
    </row>
    <row r="14" spans="1:10" ht="21" customHeight="1">
      <c r="A14" s="210"/>
      <c r="B14" s="211" t="s">
        <v>147</v>
      </c>
      <c r="C14" s="206">
        <v>37561</v>
      </c>
      <c r="D14" s="207">
        <v>46951</v>
      </c>
      <c r="E14" s="208">
        <v>36201.047256000005</v>
      </c>
      <c r="F14" s="209">
        <v>3</v>
      </c>
      <c r="G14" s="208">
        <v>77.10388970628955</v>
      </c>
      <c r="H14" s="208">
        <v>26852.915604</v>
      </c>
      <c r="I14" s="208">
        <v>34.81235255737932</v>
      </c>
      <c r="J14" s="227">
        <v>1</v>
      </c>
    </row>
    <row r="15" spans="1:10" ht="21" customHeight="1">
      <c r="A15" s="210"/>
      <c r="B15" s="211" t="s">
        <v>148</v>
      </c>
      <c r="C15" s="206">
        <v>100130</v>
      </c>
      <c r="D15" s="207">
        <v>120156</v>
      </c>
      <c r="E15" s="212">
        <v>73081.769917</v>
      </c>
      <c r="F15" s="209">
        <v>1</v>
      </c>
      <c r="G15" s="212">
        <v>60.82240580328906</v>
      </c>
      <c r="H15" s="212">
        <v>72757.342556</v>
      </c>
      <c r="I15" s="212">
        <v>0.44590325814922216</v>
      </c>
      <c r="J15" s="228">
        <v>9</v>
      </c>
    </row>
    <row r="16" spans="1:10" ht="21" customHeight="1">
      <c r="A16" s="210"/>
      <c r="B16" s="211" t="s">
        <v>149</v>
      </c>
      <c r="C16" s="206">
        <v>39300</v>
      </c>
      <c r="D16" s="207">
        <v>49125</v>
      </c>
      <c r="E16" s="208">
        <v>36741.715607</v>
      </c>
      <c r="F16" s="209">
        <v>2</v>
      </c>
      <c r="G16" s="208">
        <v>74.79229640101781</v>
      </c>
      <c r="H16" s="208">
        <v>28909.153675</v>
      </c>
      <c r="I16" s="208">
        <v>27.093708864861803</v>
      </c>
      <c r="J16" s="227">
        <v>2</v>
      </c>
    </row>
    <row r="17" spans="1:10" ht="21" customHeight="1">
      <c r="A17" s="213" t="s">
        <v>150</v>
      </c>
      <c r="B17" s="211" t="s">
        <v>151</v>
      </c>
      <c r="C17" s="206">
        <v>3294</v>
      </c>
      <c r="D17" s="207">
        <v>3953</v>
      </c>
      <c r="E17" s="208">
        <v>2995.0843720000003</v>
      </c>
      <c r="F17" s="209">
        <v>7</v>
      </c>
      <c r="G17" s="208">
        <v>75.76737596761954</v>
      </c>
      <c r="H17" s="208">
        <v>5000.589083</v>
      </c>
      <c r="I17" s="208">
        <v>-40.10536914176597</v>
      </c>
      <c r="J17" s="227">
        <v>7</v>
      </c>
    </row>
    <row r="18" spans="1:10" ht="21" customHeight="1">
      <c r="A18" s="214"/>
      <c r="B18" s="211" t="s">
        <v>152</v>
      </c>
      <c r="C18" s="206">
        <v>10019</v>
      </c>
      <c r="D18" s="207">
        <v>12022</v>
      </c>
      <c r="E18" s="208">
        <v>8936.063158</v>
      </c>
      <c r="F18" s="209">
        <v>2</v>
      </c>
      <c r="G18" s="208">
        <v>74.3309196306771</v>
      </c>
      <c r="H18" s="208">
        <v>6737.244597999999</v>
      </c>
      <c r="I18" s="208">
        <v>32.6367631160777</v>
      </c>
      <c r="J18" s="227">
        <v>1</v>
      </c>
    </row>
    <row r="19" spans="1:10" ht="21" customHeight="1">
      <c r="A19" s="214"/>
      <c r="B19" s="211" t="s">
        <v>153</v>
      </c>
      <c r="C19" s="207">
        <v>3874</v>
      </c>
      <c r="D19" s="207">
        <v>4648</v>
      </c>
      <c r="E19" s="207">
        <v>3278.513406</v>
      </c>
      <c r="F19" s="209">
        <v>6</v>
      </c>
      <c r="G19" s="207">
        <v>70.53600271084338</v>
      </c>
      <c r="H19" s="207">
        <v>2999.7585799999997</v>
      </c>
      <c r="I19" s="207">
        <v>9.292575337846031</v>
      </c>
      <c r="J19" s="229">
        <v>4</v>
      </c>
    </row>
    <row r="20" spans="1:10" ht="21" customHeight="1">
      <c r="A20" s="214"/>
      <c r="B20" s="211" t="s">
        <v>154</v>
      </c>
      <c r="C20" s="207">
        <v>4456</v>
      </c>
      <c r="D20" s="207">
        <v>5347</v>
      </c>
      <c r="E20" s="207">
        <v>3755.2949550000003</v>
      </c>
      <c r="F20" s="209">
        <v>5</v>
      </c>
      <c r="G20" s="207">
        <v>70.23181138956424</v>
      </c>
      <c r="H20" s="207">
        <v>3330.921924</v>
      </c>
      <c r="I20" s="207">
        <v>12.740407631361823</v>
      </c>
      <c r="J20" s="229">
        <v>3</v>
      </c>
    </row>
    <row r="21" spans="1:10" ht="21" customHeight="1">
      <c r="A21" s="214"/>
      <c r="B21" s="211" t="s">
        <v>155</v>
      </c>
      <c r="C21" s="207">
        <v>5497</v>
      </c>
      <c r="D21" s="207">
        <v>6597</v>
      </c>
      <c r="E21" s="207">
        <v>4685.303252</v>
      </c>
      <c r="F21" s="209">
        <v>4</v>
      </c>
      <c r="G21" s="207">
        <v>71.02172581476428</v>
      </c>
      <c r="H21" s="207">
        <v>4093.8864070000004</v>
      </c>
      <c r="I21" s="207">
        <v>14.446342331061146</v>
      </c>
      <c r="J21" s="229">
        <v>2</v>
      </c>
    </row>
    <row r="22" spans="1:10" ht="21" customHeight="1">
      <c r="A22" s="214"/>
      <c r="B22" s="211" t="s">
        <v>156</v>
      </c>
      <c r="C22" s="207">
        <v>21178</v>
      </c>
      <c r="D22" s="207">
        <v>25414</v>
      </c>
      <c r="E22" s="207">
        <v>11773.689713</v>
      </c>
      <c r="F22" s="209">
        <v>1</v>
      </c>
      <c r="G22" s="207">
        <v>46.32757422286928</v>
      </c>
      <c r="H22" s="207">
        <v>13629.4863648</v>
      </c>
      <c r="I22" s="207">
        <v>-13.616042469456858</v>
      </c>
      <c r="J22" s="229">
        <v>5</v>
      </c>
    </row>
    <row r="23" spans="1:10" ht="21" customHeight="1">
      <c r="A23" s="214"/>
      <c r="B23" s="211" t="s">
        <v>157</v>
      </c>
      <c r="C23" s="207">
        <v>12402</v>
      </c>
      <c r="D23" s="207">
        <v>14634</v>
      </c>
      <c r="E23" s="207">
        <v>7877.79262</v>
      </c>
      <c r="F23" s="209">
        <v>3</v>
      </c>
      <c r="G23" s="207">
        <v>53.83212122454558</v>
      </c>
      <c r="H23" s="207">
        <v>10358.618155999999</v>
      </c>
      <c r="I23" s="207">
        <v>-23.94938686453111</v>
      </c>
      <c r="J23" s="229">
        <v>6</v>
      </c>
    </row>
    <row r="24" spans="1:10" ht="21" customHeight="1">
      <c r="A24" s="215"/>
      <c r="B24" s="211" t="s">
        <v>216</v>
      </c>
      <c r="C24" s="207">
        <v>3421</v>
      </c>
      <c r="D24" s="207">
        <v>4105</v>
      </c>
      <c r="E24" s="207">
        <v>1076.9517819999999</v>
      </c>
      <c r="F24" s="209">
        <v>8</v>
      </c>
      <c r="G24" s="207">
        <v>26.235122582216803</v>
      </c>
      <c r="H24" s="207">
        <v>3094.002539</v>
      </c>
      <c r="I24" s="207">
        <v>-65.19227866089349</v>
      </c>
      <c r="J24" s="229">
        <v>8</v>
      </c>
    </row>
    <row r="25" spans="1:242" s="198" customFormat="1" ht="21" customHeight="1">
      <c r="A25" s="216" t="s">
        <v>158</v>
      </c>
      <c r="B25" s="217" t="s">
        <v>159</v>
      </c>
      <c r="C25" s="218">
        <f aca="true" t="shared" si="0" ref="C25:H25">(C6+C8+C9+C10)*0.64</f>
        <v>93908.48</v>
      </c>
      <c r="D25" s="218">
        <f t="shared" si="0"/>
        <v>113805.44</v>
      </c>
      <c r="E25" s="219">
        <f t="shared" si="0"/>
        <v>69099.9572012416</v>
      </c>
      <c r="F25" s="219"/>
      <c r="G25" s="219">
        <f>E25/D25*100</f>
        <v>60.71762228698523</v>
      </c>
      <c r="H25" s="219">
        <f t="shared" si="0"/>
        <v>72129.8663590016</v>
      </c>
      <c r="I25" s="219">
        <f>E25/H25*100-100</f>
        <v>-4.200630488734944</v>
      </c>
      <c r="J25" s="230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</row>
    <row r="26" spans="1:242" s="198" customFormat="1" ht="30" customHeight="1">
      <c r="A26" s="216"/>
      <c r="B26" s="220" t="s">
        <v>237</v>
      </c>
      <c r="C26" s="218">
        <f aca="true" t="shared" si="1" ref="C26:H26">(C11+C12+C18+C19+C20+C21+C22+C29+C30+C31+C32+C33+C34+C24)*0.88</f>
        <v>76633.92</v>
      </c>
      <c r="D26" s="218">
        <f t="shared" si="1"/>
        <v>91524.4</v>
      </c>
      <c r="E26" s="219">
        <f t="shared" si="1"/>
        <v>58357.75082350399</v>
      </c>
      <c r="F26" s="219"/>
      <c r="G26" s="219">
        <f>E26/D26*100</f>
        <v>63.76195945944906</v>
      </c>
      <c r="H26" s="219">
        <f t="shared" si="1"/>
        <v>55092.67912702399</v>
      </c>
      <c r="I26" s="219">
        <f>E26/H26*100-100</f>
        <v>5.926507383951886</v>
      </c>
      <c r="J26" s="230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</row>
    <row r="27" spans="1:10" ht="21" customHeight="1">
      <c r="A27" s="210" t="s">
        <v>161</v>
      </c>
      <c r="B27" s="211" t="s">
        <v>162</v>
      </c>
      <c r="C27" s="221">
        <v>4540</v>
      </c>
      <c r="D27" s="221">
        <v>5357</v>
      </c>
      <c r="E27" s="222">
        <v>3530.9956548</v>
      </c>
      <c r="F27" s="183">
        <v>1</v>
      </c>
      <c r="G27" s="222">
        <v>65.91367658764233</v>
      </c>
      <c r="H27" s="222">
        <v>2280.3755175999995</v>
      </c>
      <c r="I27" s="222">
        <v>54.842727767759335</v>
      </c>
      <c r="J27" s="232">
        <v>3</v>
      </c>
    </row>
    <row r="28" spans="1:10" ht="21" customHeight="1">
      <c r="A28" s="210"/>
      <c r="B28" s="211" t="s">
        <v>163</v>
      </c>
      <c r="C28" s="221">
        <v>297</v>
      </c>
      <c r="D28" s="221">
        <v>327</v>
      </c>
      <c r="E28" s="222">
        <v>335.51908599999996</v>
      </c>
      <c r="F28" s="183">
        <v>5</v>
      </c>
      <c r="G28" s="222">
        <v>102.60522507645258</v>
      </c>
      <c r="H28" s="222">
        <v>230.67742</v>
      </c>
      <c r="I28" s="222">
        <v>45.449470520348264</v>
      </c>
      <c r="J28" s="232">
        <v>4</v>
      </c>
    </row>
    <row r="29" spans="1:10" ht="21" customHeight="1">
      <c r="A29" s="210"/>
      <c r="B29" s="211" t="s">
        <v>164</v>
      </c>
      <c r="C29" s="223">
        <v>301</v>
      </c>
      <c r="D29" s="223">
        <v>331</v>
      </c>
      <c r="E29" s="222">
        <v>268.651694</v>
      </c>
      <c r="F29" s="183">
        <v>6</v>
      </c>
      <c r="G29" s="222">
        <v>81.16365377643505</v>
      </c>
      <c r="H29" s="222">
        <v>184.76198599999998</v>
      </c>
      <c r="I29" s="222">
        <v>45.40420343825491</v>
      </c>
      <c r="J29" s="232">
        <v>5</v>
      </c>
    </row>
    <row r="30" spans="1:10" ht="21" customHeight="1">
      <c r="A30" s="210"/>
      <c r="B30" s="211" t="s">
        <v>165</v>
      </c>
      <c r="C30" s="223">
        <v>276</v>
      </c>
      <c r="D30" s="223">
        <v>304</v>
      </c>
      <c r="E30" s="222">
        <v>262.217098</v>
      </c>
      <c r="F30" s="183">
        <v>7</v>
      </c>
      <c r="G30" s="222">
        <v>86.25562434210526</v>
      </c>
      <c r="H30" s="222">
        <v>228.179626</v>
      </c>
      <c r="I30" s="222">
        <v>14.916963708232217</v>
      </c>
      <c r="J30" s="232">
        <v>6</v>
      </c>
    </row>
    <row r="31" spans="1:10" ht="21" customHeight="1">
      <c r="A31" s="210"/>
      <c r="B31" s="211" t="s">
        <v>166</v>
      </c>
      <c r="C31" s="223">
        <v>1259</v>
      </c>
      <c r="D31" s="223">
        <v>1385</v>
      </c>
      <c r="E31" s="222">
        <v>1065.3148700000002</v>
      </c>
      <c r="F31" s="183">
        <v>3</v>
      </c>
      <c r="G31" s="222">
        <v>76.91804115523468</v>
      </c>
      <c r="H31" s="222">
        <v>992.741849</v>
      </c>
      <c r="I31" s="222">
        <v>7.310361809880764</v>
      </c>
      <c r="J31" s="232">
        <v>8</v>
      </c>
    </row>
    <row r="32" spans="1:10" ht="21" customHeight="1">
      <c r="A32" s="210"/>
      <c r="B32" s="211" t="s">
        <v>167</v>
      </c>
      <c r="C32" s="223">
        <v>1046</v>
      </c>
      <c r="D32" s="223">
        <v>1150</v>
      </c>
      <c r="E32" s="222">
        <v>1003.039796</v>
      </c>
      <c r="F32" s="183">
        <v>4</v>
      </c>
      <c r="G32" s="222">
        <v>87.22085182608696</v>
      </c>
      <c r="H32" s="222">
        <v>543.3526300000001</v>
      </c>
      <c r="I32" s="222">
        <v>84.60199520889405</v>
      </c>
      <c r="J32" s="232">
        <v>1</v>
      </c>
    </row>
    <row r="33" spans="1:10" ht="21" customHeight="1">
      <c r="A33" s="210"/>
      <c r="B33" s="211" t="s">
        <v>168</v>
      </c>
      <c r="C33" s="223">
        <v>176</v>
      </c>
      <c r="D33" s="223">
        <v>194</v>
      </c>
      <c r="E33" s="222">
        <v>189.48019000000002</v>
      </c>
      <c r="F33" s="183">
        <v>8</v>
      </c>
      <c r="G33" s="222">
        <v>97.67020103092786</v>
      </c>
      <c r="H33" s="222">
        <v>117.082335</v>
      </c>
      <c r="I33" s="222">
        <v>61.8349941517651</v>
      </c>
      <c r="J33" s="232">
        <v>2</v>
      </c>
    </row>
    <row r="34" spans="1:10" ht="21" customHeight="1">
      <c r="A34" s="210"/>
      <c r="B34" s="211" t="s">
        <v>169</v>
      </c>
      <c r="C34" s="223">
        <v>1889</v>
      </c>
      <c r="D34" s="223">
        <v>2078</v>
      </c>
      <c r="E34" s="222">
        <v>1704.955152</v>
      </c>
      <c r="F34" s="183">
        <v>2</v>
      </c>
      <c r="G34" s="222">
        <v>82.04788989412897</v>
      </c>
      <c r="H34" s="222">
        <v>1541.008691</v>
      </c>
      <c r="I34" s="222">
        <v>10.638905669870748</v>
      </c>
      <c r="J34" s="232">
        <v>7</v>
      </c>
    </row>
    <row r="35" spans="1:10" ht="21" customHeight="1">
      <c r="A35" s="224"/>
      <c r="B35" s="183" t="s">
        <v>238</v>
      </c>
      <c r="C35" s="223">
        <v>99380</v>
      </c>
      <c r="D35" s="223">
        <v>99380</v>
      </c>
      <c r="E35" s="222">
        <v>101119.744212</v>
      </c>
      <c r="F35" s="183"/>
      <c r="G35" s="222">
        <v>101.75059791909841</v>
      </c>
      <c r="H35" s="222">
        <v>53793.44600999999</v>
      </c>
      <c r="I35" s="222">
        <v>87.97781460812575</v>
      </c>
      <c r="J35" s="232"/>
    </row>
  </sheetData>
  <sheetProtection/>
  <mergeCells count="16">
    <mergeCell ref="A1:J1"/>
    <mergeCell ref="B2:G2"/>
    <mergeCell ref="A5:B5"/>
    <mergeCell ref="A6:A16"/>
    <mergeCell ref="A17:A24"/>
    <mergeCell ref="A25:A26"/>
    <mergeCell ref="A27:A34"/>
    <mergeCell ref="C3:C4"/>
    <mergeCell ref="D3:D4"/>
    <mergeCell ref="E3:E4"/>
    <mergeCell ref="F3:F4"/>
    <mergeCell ref="G3:G4"/>
    <mergeCell ref="H3:H4"/>
    <mergeCell ref="I3:I4"/>
    <mergeCell ref="J3:J4"/>
    <mergeCell ref="A3:B4"/>
  </mergeCells>
  <printOptions/>
  <pageMargins left="0.16" right="0.16" top="0.2" bottom="0.2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5" sqref="E5:F5"/>
    </sheetView>
  </sheetViews>
  <sheetFormatPr defaultColWidth="9.00390625" defaultRowHeight="14.25"/>
  <cols>
    <col min="1" max="1" width="7.00390625" style="166" customWidth="1"/>
    <col min="2" max="2" width="19.375" style="166" customWidth="1"/>
    <col min="3" max="6" width="13.25390625" style="166" customWidth="1"/>
    <col min="7" max="7" width="10.375" style="166" hidden="1" customWidth="1"/>
    <col min="8" max="8" width="12.625" style="167" hidden="1" customWidth="1"/>
    <col min="9" max="16384" width="9.00390625" style="166" customWidth="1"/>
  </cols>
  <sheetData>
    <row r="1" spans="1:6" ht="20.25">
      <c r="A1" s="168" t="s">
        <v>239</v>
      </c>
      <c r="B1" s="168"/>
      <c r="C1" s="168"/>
      <c r="D1" s="168"/>
      <c r="E1" s="168"/>
      <c r="F1" s="168"/>
    </row>
    <row r="2" spans="2:6" ht="14.25">
      <c r="B2" s="169"/>
      <c r="C2" s="169"/>
      <c r="D2" s="169"/>
      <c r="E2" s="169"/>
      <c r="F2" s="169"/>
    </row>
    <row r="3" spans="2:6" ht="14.25">
      <c r="B3" s="170" t="s">
        <v>240</v>
      </c>
      <c r="C3" s="170"/>
      <c r="D3" s="170"/>
      <c r="E3" s="171" t="s">
        <v>173</v>
      </c>
      <c r="F3" s="171"/>
    </row>
    <row r="4" spans="1:8" s="164" customFormat="1" ht="20.25" customHeight="1">
      <c r="A4" s="172" t="s">
        <v>174</v>
      </c>
      <c r="B4" s="173"/>
      <c r="C4" s="174" t="s">
        <v>241</v>
      </c>
      <c r="D4" s="174" t="s">
        <v>242</v>
      </c>
      <c r="E4" s="174" t="s">
        <v>243</v>
      </c>
      <c r="F4" s="175" t="s">
        <v>242</v>
      </c>
      <c r="H4" s="176"/>
    </row>
    <row r="5" spans="1:8" s="164" customFormat="1" ht="20.25" customHeight="1">
      <c r="A5" s="177" t="s">
        <v>179</v>
      </c>
      <c r="B5" s="178"/>
      <c r="C5" s="179">
        <v>267730.49999999994</v>
      </c>
      <c r="D5" s="179">
        <v>21.737017068977508</v>
      </c>
      <c r="E5" s="180">
        <v>229000.81584254006</v>
      </c>
      <c r="F5" s="181">
        <v>10.256622555631765</v>
      </c>
      <c r="G5" s="164">
        <f aca="true" t="shared" si="0" ref="G5:G24">C5/(D5/100+1)</f>
        <v>219925.29999999996</v>
      </c>
      <c r="H5" s="176">
        <f aca="true" t="shared" si="1" ref="H5:H24">E5/(F5/100+1)</f>
        <v>207698.01444534003</v>
      </c>
    </row>
    <row r="6" spans="1:8" s="164" customFormat="1" ht="20.25" customHeight="1">
      <c r="A6" s="182" t="s">
        <v>138</v>
      </c>
      <c r="B6" s="183" t="s">
        <v>139</v>
      </c>
      <c r="C6" s="179">
        <v>21502.1</v>
      </c>
      <c r="D6" s="179">
        <v>80.35497102020621</v>
      </c>
      <c r="E6" s="180">
        <v>11769.266942999999</v>
      </c>
      <c r="F6" s="181">
        <v>-47.53253420586505</v>
      </c>
      <c r="G6" s="164">
        <f t="shared" si="0"/>
        <v>11922.099999999997</v>
      </c>
      <c r="H6" s="176">
        <f t="shared" si="1"/>
        <v>22431.552134</v>
      </c>
    </row>
    <row r="7" spans="1:8" s="164" customFormat="1" ht="20.25" customHeight="1">
      <c r="A7" s="182"/>
      <c r="B7" s="183" t="s">
        <v>140</v>
      </c>
      <c r="C7" s="179">
        <v>15093.9</v>
      </c>
      <c r="D7" s="179">
        <v>59.70521949825945</v>
      </c>
      <c r="E7" s="180">
        <v>10355.098843000002</v>
      </c>
      <c r="F7" s="181">
        <v>-11.19420016032375</v>
      </c>
      <c r="G7" s="164">
        <f t="shared" si="0"/>
        <v>9451.1</v>
      </c>
      <c r="H7" s="176">
        <f t="shared" si="1"/>
        <v>11660.385764999999</v>
      </c>
    </row>
    <row r="8" spans="1:8" s="164" customFormat="1" ht="20.25" customHeight="1">
      <c r="A8" s="182"/>
      <c r="B8" s="183" t="s">
        <v>141</v>
      </c>
      <c r="C8" s="179">
        <v>17962.3</v>
      </c>
      <c r="D8" s="179">
        <v>22.848544950928424</v>
      </c>
      <c r="E8" s="180">
        <v>12153.017762469999</v>
      </c>
      <c r="F8" s="181">
        <v>-5.047831219868201</v>
      </c>
      <c r="G8" s="164">
        <f t="shared" si="0"/>
        <v>14621.5</v>
      </c>
      <c r="H8" s="176">
        <f t="shared" si="1"/>
        <v>12799.094447869998</v>
      </c>
    </row>
    <row r="9" spans="1:8" s="164" customFormat="1" ht="20.25" customHeight="1">
      <c r="A9" s="182"/>
      <c r="B9" s="183" t="s">
        <v>142</v>
      </c>
      <c r="C9" s="179">
        <v>16857.9</v>
      </c>
      <c r="D9" s="179">
        <v>-1.7106575011806766</v>
      </c>
      <c r="E9" s="180">
        <v>5834.277934470001</v>
      </c>
      <c r="F9" s="181">
        <v>45.63860045207624</v>
      </c>
      <c r="G9" s="164">
        <f t="shared" si="0"/>
        <v>17151.300000000003</v>
      </c>
      <c r="H9" s="176">
        <f t="shared" si="1"/>
        <v>4005.9969790699997</v>
      </c>
    </row>
    <row r="10" spans="1:8" s="164" customFormat="1" ht="20.25" customHeight="1">
      <c r="A10" s="182"/>
      <c r="B10" s="183" t="s">
        <v>143</v>
      </c>
      <c r="C10" s="179">
        <v>13105.5</v>
      </c>
      <c r="D10" s="179">
        <v>-5.053937159043973</v>
      </c>
      <c r="E10" s="180">
        <v>8784.320487</v>
      </c>
      <c r="F10" s="181">
        <v>-44.98891211785032</v>
      </c>
      <c r="G10" s="164">
        <f t="shared" si="0"/>
        <v>13803.099999999999</v>
      </c>
      <c r="H10" s="176">
        <f t="shared" si="1"/>
        <v>15968.272625000003</v>
      </c>
    </row>
    <row r="11" spans="1:8" s="164" customFormat="1" ht="20.25" customHeight="1">
      <c r="A11" s="182"/>
      <c r="B11" s="183" t="s">
        <v>144</v>
      </c>
      <c r="C11" s="179">
        <v>6476.799999999999</v>
      </c>
      <c r="D11" s="179">
        <v>24.42702630011717</v>
      </c>
      <c r="E11" s="180">
        <v>5631.903697000001</v>
      </c>
      <c r="F11" s="181">
        <v>14.368624203673347</v>
      </c>
      <c r="G11" s="164">
        <f t="shared" si="0"/>
        <v>5205.3</v>
      </c>
      <c r="H11" s="176">
        <f t="shared" si="1"/>
        <v>4924.343311999999</v>
      </c>
    </row>
    <row r="12" spans="1:8" s="164" customFormat="1" ht="20.25" customHeight="1">
      <c r="A12" s="182"/>
      <c r="B12" s="183" t="s">
        <v>145</v>
      </c>
      <c r="C12" s="179">
        <v>12410.6</v>
      </c>
      <c r="D12" s="179">
        <v>16.637688786970305</v>
      </c>
      <c r="E12" s="180">
        <v>3796.8471728</v>
      </c>
      <c r="F12" s="181">
        <v>-12.574393774205555</v>
      </c>
      <c r="G12" s="164">
        <f t="shared" si="0"/>
        <v>10640.299999999997</v>
      </c>
      <c r="H12" s="176">
        <f t="shared" si="1"/>
        <v>4342.9463479999995</v>
      </c>
    </row>
    <row r="13" spans="1:8" s="164" customFormat="1" ht="20.25" customHeight="1">
      <c r="A13" s="182"/>
      <c r="B13" s="183" t="s">
        <v>146</v>
      </c>
      <c r="C13" s="179">
        <v>20539.4</v>
      </c>
      <c r="D13" s="179">
        <v>22.8954879165196</v>
      </c>
      <c r="E13" s="180">
        <v>14574.939212000001</v>
      </c>
      <c r="F13" s="181">
        <v>1.8686736664891335</v>
      </c>
      <c r="G13" s="164">
        <f t="shared" si="0"/>
        <v>16712.899999999998</v>
      </c>
      <c r="H13" s="176">
        <f t="shared" si="1"/>
        <v>14307.577282999999</v>
      </c>
    </row>
    <row r="14" spans="1:8" s="164" customFormat="1" ht="20.25" customHeight="1">
      <c r="A14" s="182"/>
      <c r="B14" s="183" t="s">
        <v>147</v>
      </c>
      <c r="C14" s="179">
        <v>26191.5</v>
      </c>
      <c r="D14" s="179">
        <v>46.81169493615542</v>
      </c>
      <c r="E14" s="180">
        <v>10009.547256000002</v>
      </c>
      <c r="F14" s="181">
        <v>11.060280783270155</v>
      </c>
      <c r="G14" s="164">
        <f t="shared" si="0"/>
        <v>17840.2</v>
      </c>
      <c r="H14" s="176">
        <f t="shared" si="1"/>
        <v>9012.715603999999</v>
      </c>
    </row>
    <row r="15" spans="1:8" s="164" customFormat="1" ht="20.25" customHeight="1">
      <c r="A15" s="182"/>
      <c r="B15" s="183" t="s">
        <v>148</v>
      </c>
      <c r="C15" s="179">
        <v>44515.9</v>
      </c>
      <c r="D15" s="179">
        <v>11.137491636458048</v>
      </c>
      <c r="E15" s="180">
        <v>28565.869917</v>
      </c>
      <c r="F15" s="181">
        <v>-12.64939150194924</v>
      </c>
      <c r="G15" s="164">
        <f t="shared" si="0"/>
        <v>40054.8</v>
      </c>
      <c r="H15" s="176">
        <f t="shared" si="1"/>
        <v>32702.542555999997</v>
      </c>
    </row>
    <row r="16" spans="1:8" s="164" customFormat="1" ht="20.25" customHeight="1">
      <c r="A16" s="182"/>
      <c r="B16" s="183" t="s">
        <v>149</v>
      </c>
      <c r="C16" s="180">
        <v>21483.1</v>
      </c>
      <c r="D16" s="180">
        <v>47.36759066806604</v>
      </c>
      <c r="E16" s="180">
        <v>15258.615607</v>
      </c>
      <c r="F16" s="184">
        <v>6.470905846972245</v>
      </c>
      <c r="G16" s="164">
        <f t="shared" si="0"/>
        <v>14577.9</v>
      </c>
      <c r="H16" s="176">
        <f t="shared" si="1"/>
        <v>14331.253674999998</v>
      </c>
    </row>
    <row r="17" spans="1:8" s="164" customFormat="1" ht="20.25" customHeight="1">
      <c r="A17" s="185" t="s">
        <v>150</v>
      </c>
      <c r="B17" s="183" t="s">
        <v>151</v>
      </c>
      <c r="C17" s="179">
        <v>1891.2</v>
      </c>
      <c r="D17" s="179">
        <v>21.989292395020325</v>
      </c>
      <c r="E17" s="180">
        <v>1103.884372</v>
      </c>
      <c r="F17" s="181">
        <v>-68.00603238033084</v>
      </c>
      <c r="G17" s="164">
        <f t="shared" si="0"/>
        <v>1550.3</v>
      </c>
      <c r="H17" s="176">
        <f t="shared" si="1"/>
        <v>3450.2890829999997</v>
      </c>
    </row>
    <row r="18" spans="1:8" s="164" customFormat="1" ht="20.25" customHeight="1">
      <c r="A18" s="186"/>
      <c r="B18" s="183" t="s">
        <v>152</v>
      </c>
      <c r="C18" s="179">
        <v>6755.200000000001</v>
      </c>
      <c r="D18" s="179">
        <v>64.4241067082076</v>
      </c>
      <c r="E18" s="180">
        <v>2180.863158</v>
      </c>
      <c r="F18" s="181">
        <v>-17.041001219350115</v>
      </c>
      <c r="G18" s="164">
        <f t="shared" si="0"/>
        <v>4108.4</v>
      </c>
      <c r="H18" s="176">
        <f t="shared" si="1"/>
        <v>2628.8445979999997</v>
      </c>
    </row>
    <row r="19" spans="1:8" s="164" customFormat="1" ht="20.25" customHeight="1">
      <c r="A19" s="186"/>
      <c r="B19" s="183" t="s">
        <v>153</v>
      </c>
      <c r="C19" s="179">
        <v>1445.2</v>
      </c>
      <c r="D19" s="179">
        <v>37.808715552588914</v>
      </c>
      <c r="E19" s="180">
        <v>1833.313406</v>
      </c>
      <c r="F19" s="181">
        <v>-6.034937915600664</v>
      </c>
      <c r="G19" s="164">
        <f t="shared" si="0"/>
        <v>1048.7</v>
      </c>
      <c r="H19" s="176">
        <f t="shared" si="1"/>
        <v>1951.05858</v>
      </c>
    </row>
    <row r="20" spans="1:8" s="164" customFormat="1" ht="20.25" customHeight="1">
      <c r="A20" s="186"/>
      <c r="B20" s="183" t="s">
        <v>154</v>
      </c>
      <c r="C20" s="187">
        <v>2233.2000000000003</v>
      </c>
      <c r="D20" s="187">
        <v>38.90651240903153</v>
      </c>
      <c r="E20" s="187">
        <v>1522.094955</v>
      </c>
      <c r="F20" s="188">
        <v>-11.671565118736263</v>
      </c>
      <c r="G20" s="164">
        <f t="shared" si="0"/>
        <v>1607.7000000000003</v>
      </c>
      <c r="H20" s="176">
        <f t="shared" si="1"/>
        <v>1723.221924</v>
      </c>
    </row>
    <row r="21" spans="1:8" s="164" customFormat="1" ht="20.25" customHeight="1">
      <c r="A21" s="186"/>
      <c r="B21" s="183" t="s">
        <v>155</v>
      </c>
      <c r="C21" s="187">
        <v>1904.9</v>
      </c>
      <c r="D21" s="187">
        <v>43.66845161776906</v>
      </c>
      <c r="E21" s="187">
        <v>2780.403252</v>
      </c>
      <c r="F21" s="188">
        <v>0.4485876436603375</v>
      </c>
      <c r="G21" s="164">
        <f t="shared" si="0"/>
        <v>1325.9</v>
      </c>
      <c r="H21" s="176">
        <f t="shared" si="1"/>
        <v>2767.9864070000003</v>
      </c>
    </row>
    <row r="22" spans="1:8" s="164" customFormat="1" ht="20.25" customHeight="1">
      <c r="A22" s="186"/>
      <c r="B22" s="183" t="s">
        <v>156</v>
      </c>
      <c r="C22" s="187">
        <v>8205</v>
      </c>
      <c r="D22" s="187">
        <v>77.76285287172044</v>
      </c>
      <c r="E22" s="187">
        <v>3568.6897129999998</v>
      </c>
      <c r="F22" s="188">
        <v>-60.40853900269709</v>
      </c>
      <c r="G22" s="164">
        <f t="shared" si="0"/>
        <v>4615.7</v>
      </c>
      <c r="H22" s="176">
        <f t="shared" si="1"/>
        <v>9013.7863648</v>
      </c>
    </row>
    <row r="23" spans="1:8" s="164" customFormat="1" ht="20.25" customHeight="1">
      <c r="A23" s="186"/>
      <c r="B23" s="183" t="s">
        <v>157</v>
      </c>
      <c r="C23" s="187">
        <v>3964.9</v>
      </c>
      <c r="D23" s="187">
        <v>24.027152152152148</v>
      </c>
      <c r="E23" s="187">
        <v>3912.8926200000005</v>
      </c>
      <c r="F23" s="188">
        <v>-45.364535446604805</v>
      </c>
      <c r="G23" s="164">
        <f t="shared" si="0"/>
        <v>3196.8</v>
      </c>
      <c r="H23" s="176">
        <f t="shared" si="1"/>
        <v>7161.818155999998</v>
      </c>
    </row>
    <row r="24" spans="1:8" s="164" customFormat="1" ht="20.25" customHeight="1">
      <c r="A24" s="189"/>
      <c r="B24" s="183" t="s">
        <v>216</v>
      </c>
      <c r="C24" s="187">
        <v>880.0999999999999</v>
      </c>
      <c r="D24" s="187">
        <v>-67.54554170661554</v>
      </c>
      <c r="E24" s="187">
        <v>196.851782</v>
      </c>
      <c r="F24" s="188">
        <v>-48.49542796993298</v>
      </c>
      <c r="G24" s="164">
        <f t="shared" si="0"/>
        <v>2711.8000000000006</v>
      </c>
      <c r="H24" s="176">
        <f t="shared" si="1"/>
        <v>382.202539</v>
      </c>
    </row>
    <row r="25" spans="1:8" s="165" customFormat="1" ht="20.25" customHeight="1">
      <c r="A25" s="190" t="s">
        <v>158</v>
      </c>
      <c r="B25" s="191" t="s">
        <v>159</v>
      </c>
      <c r="C25" s="192">
        <f aca="true" t="shared" si="2" ref="C25:H25">(C6+C8+C9+C10)*0.64</f>
        <v>44433.791999999994</v>
      </c>
      <c r="D25" s="192">
        <f>C25/G25*100-100</f>
        <v>20.748199937389103</v>
      </c>
      <c r="E25" s="192">
        <f t="shared" si="2"/>
        <v>24666.165201241598</v>
      </c>
      <c r="F25" s="193">
        <f>E25/H25*100-100</f>
        <v>-30.18577730083419</v>
      </c>
      <c r="G25" s="164">
        <f t="shared" si="2"/>
        <v>36798.72</v>
      </c>
      <c r="H25" s="176">
        <f t="shared" si="2"/>
        <v>35331.14635900161</v>
      </c>
    </row>
    <row r="26" spans="1:8" s="165" customFormat="1" ht="20.25" customHeight="1">
      <c r="A26" s="190"/>
      <c r="B26" s="194" t="s">
        <v>160</v>
      </c>
      <c r="C26" s="192">
        <f aca="true" t="shared" si="3" ref="C26:H26">(C11+C12+C18+C19+C20+C21+C22+C29+C30+C31+C32+C33+C34+C24)*0.88</f>
        <v>37420.06400000001</v>
      </c>
      <c r="D26" s="192">
        <f>C26/G26*100-100</f>
        <v>29.722573048035713</v>
      </c>
      <c r="E26" s="192">
        <f t="shared" si="3"/>
        <v>20937.686823504</v>
      </c>
      <c r="F26" s="193">
        <f>E26/H26*100-100</f>
        <v>-19.106622020009937</v>
      </c>
      <c r="G26" s="195">
        <f t="shared" si="3"/>
        <v>28846.224000000002</v>
      </c>
      <c r="H26" s="176">
        <f t="shared" si="3"/>
        <v>25883.066508463995</v>
      </c>
    </row>
    <row r="27" spans="1:8" s="164" customFormat="1" ht="20.25" customHeight="1">
      <c r="A27" s="182" t="s">
        <v>161</v>
      </c>
      <c r="B27" s="183" t="s">
        <v>162</v>
      </c>
      <c r="C27" s="187">
        <v>2016.4</v>
      </c>
      <c r="D27" s="187">
        <v>76.50560224089638</v>
      </c>
      <c r="E27" s="187">
        <v>1514.5956548</v>
      </c>
      <c r="F27" s="188">
        <v>33.095627399286684</v>
      </c>
      <c r="G27" s="164">
        <f aca="true" t="shared" si="4" ref="G27:G35">C27/(D27/100+1)</f>
        <v>1142.3999999999999</v>
      </c>
      <c r="H27" s="176">
        <f aca="true" t="shared" si="5" ref="H27:H35">E27/(F27/100+1)</f>
        <v>1137.9755175999999</v>
      </c>
    </row>
    <row r="28" spans="1:8" s="164" customFormat="1" ht="20.25" customHeight="1">
      <c r="A28" s="182"/>
      <c r="B28" s="183" t="s">
        <v>163</v>
      </c>
      <c r="C28" s="187">
        <v>139.59999999999997</v>
      </c>
      <c r="D28" s="187">
        <v>208.84955752212386</v>
      </c>
      <c r="E28" s="187">
        <v>195.919086</v>
      </c>
      <c r="F28" s="188">
        <v>5.629615723574314</v>
      </c>
      <c r="G28" s="164">
        <f t="shared" si="4"/>
        <v>45.199999999999996</v>
      </c>
      <c r="H28" s="176">
        <f t="shared" si="5"/>
        <v>185.47742</v>
      </c>
    </row>
    <row r="29" spans="1:8" s="164" customFormat="1" ht="20.25" customHeight="1">
      <c r="A29" s="182"/>
      <c r="B29" s="183" t="s">
        <v>164</v>
      </c>
      <c r="C29" s="187">
        <v>80.8</v>
      </c>
      <c r="D29" s="187">
        <v>2.6683608640406717</v>
      </c>
      <c r="E29" s="187">
        <v>187.851694</v>
      </c>
      <c r="F29" s="188">
        <v>77.11500706765946</v>
      </c>
      <c r="H29" s="176"/>
    </row>
    <row r="30" spans="1:8" s="164" customFormat="1" ht="20.25" customHeight="1">
      <c r="A30" s="182"/>
      <c r="B30" s="183" t="s">
        <v>165</v>
      </c>
      <c r="C30" s="187">
        <v>77.6</v>
      </c>
      <c r="D30" s="187">
        <v>23.174603174603163</v>
      </c>
      <c r="E30" s="187">
        <v>184.61709800000003</v>
      </c>
      <c r="F30" s="188">
        <v>11.767475487564074</v>
      </c>
      <c r="H30" s="176"/>
    </row>
    <row r="31" spans="1:8" s="164" customFormat="1" ht="20.25" customHeight="1">
      <c r="A31" s="182"/>
      <c r="B31" s="183" t="s">
        <v>166</v>
      </c>
      <c r="C31" s="187">
        <v>788.0000000000001</v>
      </c>
      <c r="D31" s="187">
        <v>45.17317612380254</v>
      </c>
      <c r="E31" s="187">
        <v>277.31487</v>
      </c>
      <c r="F31" s="188">
        <v>-38.366508779671214</v>
      </c>
      <c r="G31" s="164">
        <f t="shared" si="4"/>
        <v>542.8</v>
      </c>
      <c r="H31" s="176">
        <f t="shared" si="5"/>
        <v>449.941849</v>
      </c>
    </row>
    <row r="32" spans="1:8" s="164" customFormat="1" ht="20.25" customHeight="1">
      <c r="A32" s="182"/>
      <c r="B32" s="183" t="s">
        <v>167</v>
      </c>
      <c r="C32" s="187">
        <v>276.8</v>
      </c>
      <c r="D32" s="187">
        <v>74.52711223203025</v>
      </c>
      <c r="E32" s="187">
        <v>726.2397960000001</v>
      </c>
      <c r="F32" s="188">
        <v>88.75499200616251</v>
      </c>
      <c r="G32" s="164">
        <f t="shared" si="4"/>
        <v>158.60000000000002</v>
      </c>
      <c r="H32" s="176">
        <f t="shared" si="5"/>
        <v>384.75263000000007</v>
      </c>
    </row>
    <row r="33" spans="1:8" s="164" customFormat="1" ht="20.25" customHeight="1">
      <c r="A33" s="182"/>
      <c r="B33" s="183" t="s">
        <v>168</v>
      </c>
      <c r="C33" s="187">
        <v>129.8</v>
      </c>
      <c r="D33" s="187">
        <v>115.25704809286898</v>
      </c>
      <c r="E33" s="187">
        <v>59.68019</v>
      </c>
      <c r="F33" s="188">
        <v>5.103444583601572</v>
      </c>
      <c r="G33" s="164">
        <f t="shared" si="4"/>
        <v>60.30000000000001</v>
      </c>
      <c r="H33" s="176">
        <f t="shared" si="5"/>
        <v>56.782335</v>
      </c>
    </row>
    <row r="34" spans="1:8" s="164" customFormat="1" ht="20.25" customHeight="1">
      <c r="A34" s="182"/>
      <c r="B34" s="183" t="s">
        <v>169</v>
      </c>
      <c r="C34" s="187">
        <v>858.8</v>
      </c>
      <c r="D34" s="187">
        <v>13.85390428211587</v>
      </c>
      <c r="E34" s="187">
        <v>846.1551519999999</v>
      </c>
      <c r="F34" s="188">
        <v>7.556349850976796</v>
      </c>
      <c r="G34" s="164">
        <f t="shared" si="4"/>
        <v>754.2999999999998</v>
      </c>
      <c r="H34" s="176">
        <f t="shared" si="5"/>
        <v>786.7086909999999</v>
      </c>
    </row>
    <row r="35" spans="1:8" s="164" customFormat="1" ht="20.25" customHeight="1">
      <c r="A35" s="196"/>
      <c r="B35" s="183" t="s">
        <v>244</v>
      </c>
      <c r="C35" s="187">
        <v>19943.999999999996</v>
      </c>
      <c r="D35" s="187">
        <v>-20.013475467430293</v>
      </c>
      <c r="E35" s="187">
        <v>81175.744212</v>
      </c>
      <c r="F35" s="188">
        <v>181.2815836694828</v>
      </c>
      <c r="G35" s="164">
        <f t="shared" si="4"/>
        <v>24934.2</v>
      </c>
      <c r="H35" s="176">
        <f t="shared" si="5"/>
        <v>28859.24600999999</v>
      </c>
    </row>
  </sheetData>
  <sheetProtection/>
  <mergeCells count="9">
    <mergeCell ref="A1:F1"/>
    <mergeCell ref="B3:D3"/>
    <mergeCell ref="E3:F3"/>
    <mergeCell ref="A4:B4"/>
    <mergeCell ref="A5:B5"/>
    <mergeCell ref="A6:A16"/>
    <mergeCell ref="A17:A24"/>
    <mergeCell ref="A25:A26"/>
    <mergeCell ref="A27:A34"/>
  </mergeCells>
  <printOptions/>
  <pageMargins left="0.75" right="0.75" top="0.59" bottom="0.59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G4" sqref="G4"/>
    </sheetView>
  </sheetViews>
  <sheetFormatPr defaultColWidth="9.00390625" defaultRowHeight="14.25"/>
  <cols>
    <col min="1" max="1" width="3.875" style="132" customWidth="1"/>
    <col min="2" max="2" width="7.625" style="132" customWidth="1"/>
    <col min="3" max="3" width="12.125" style="132" customWidth="1"/>
    <col min="4" max="4" width="7.875" style="132" customWidth="1"/>
    <col min="5" max="5" width="14.625" style="132" customWidth="1"/>
    <col min="6" max="6" width="9.75390625" style="132" customWidth="1"/>
    <col min="7" max="7" width="13.50390625" style="132" customWidth="1"/>
    <col min="8" max="8" width="12.875" style="132" customWidth="1"/>
    <col min="9" max="16384" width="9.00390625" style="132" customWidth="1"/>
  </cols>
  <sheetData>
    <row r="1" spans="1:8" s="148" customFormat="1" ht="24.75" customHeight="1">
      <c r="A1" s="150" t="s">
        <v>245</v>
      </c>
      <c r="B1" s="150"/>
      <c r="C1" s="150"/>
      <c r="D1" s="150"/>
      <c r="E1" s="150"/>
      <c r="F1" s="150"/>
      <c r="G1" s="150"/>
      <c r="H1" s="150"/>
    </row>
    <row r="2" spans="1:8" s="130" customFormat="1" ht="15" customHeight="1">
      <c r="A2" s="151" t="s">
        <v>246</v>
      </c>
      <c r="B2" s="151"/>
      <c r="C2" s="151"/>
      <c r="D2" s="151"/>
      <c r="E2" s="151"/>
      <c r="F2" s="151"/>
      <c r="G2" s="152" t="s">
        <v>247</v>
      </c>
      <c r="H2" s="152"/>
    </row>
    <row r="3" spans="1:8" s="149" customFormat="1" ht="27.75" customHeight="1">
      <c r="A3" s="153" t="s">
        <v>248</v>
      </c>
      <c r="B3" s="154"/>
      <c r="C3" s="154"/>
      <c r="D3" s="154" t="s">
        <v>249</v>
      </c>
      <c r="E3" s="154" t="s">
        <v>250</v>
      </c>
      <c r="F3" s="154" t="s">
        <v>251</v>
      </c>
      <c r="G3" s="154" t="s">
        <v>252</v>
      </c>
      <c r="H3" s="155" t="s">
        <v>253</v>
      </c>
    </row>
    <row r="4" spans="1:8" ht="16.5" customHeight="1">
      <c r="A4" s="156" t="s">
        <v>179</v>
      </c>
      <c r="B4" s="157"/>
      <c r="C4" s="157"/>
      <c r="D4" s="158">
        <v>316</v>
      </c>
      <c r="E4" s="158">
        <v>1952165</v>
      </c>
      <c r="F4" s="159">
        <v>275</v>
      </c>
      <c r="G4" s="159">
        <v>1164059</v>
      </c>
      <c r="H4" s="160">
        <v>59.629129709834984</v>
      </c>
    </row>
    <row r="5" spans="1:8" ht="16.5" customHeight="1">
      <c r="A5" s="156" t="s">
        <v>254</v>
      </c>
      <c r="B5" s="157" t="s">
        <v>180</v>
      </c>
      <c r="C5" s="157"/>
      <c r="D5" s="161">
        <v>22</v>
      </c>
      <c r="E5" s="161">
        <v>125900</v>
      </c>
      <c r="F5" s="159">
        <v>19</v>
      </c>
      <c r="G5" s="159">
        <v>93018</v>
      </c>
      <c r="H5" s="160">
        <v>73.88244638602065</v>
      </c>
    </row>
    <row r="6" spans="1:8" ht="16.5" customHeight="1">
      <c r="A6" s="156"/>
      <c r="B6" s="157" t="s">
        <v>181</v>
      </c>
      <c r="C6" s="157" t="s">
        <v>255</v>
      </c>
      <c r="D6" s="161">
        <v>23</v>
      </c>
      <c r="E6" s="161">
        <v>68995</v>
      </c>
      <c r="F6" s="159">
        <v>19</v>
      </c>
      <c r="G6" s="159">
        <v>43701</v>
      </c>
      <c r="H6" s="160">
        <v>63.339372418291184</v>
      </c>
    </row>
    <row r="7" spans="1:8" ht="16.5" customHeight="1">
      <c r="A7" s="156"/>
      <c r="B7" s="157"/>
      <c r="C7" s="157" t="s">
        <v>256</v>
      </c>
      <c r="D7" s="161">
        <v>13</v>
      </c>
      <c r="E7" s="161">
        <v>36295</v>
      </c>
      <c r="F7" s="159">
        <v>10</v>
      </c>
      <c r="G7" s="159">
        <v>24471</v>
      </c>
      <c r="H7" s="160">
        <v>67.4225099876016</v>
      </c>
    </row>
    <row r="8" spans="1:8" ht="16.5" customHeight="1">
      <c r="A8" s="156"/>
      <c r="B8" s="157"/>
      <c r="C8" s="157" t="s">
        <v>257</v>
      </c>
      <c r="D8" s="161">
        <v>10</v>
      </c>
      <c r="E8" s="161">
        <v>32700</v>
      </c>
      <c r="F8" s="159">
        <v>9</v>
      </c>
      <c r="G8" s="159">
        <v>19230</v>
      </c>
      <c r="H8" s="160">
        <v>58.80733944954129</v>
      </c>
    </row>
    <row r="9" spans="1:8" ht="16.5" customHeight="1">
      <c r="A9" s="156"/>
      <c r="B9" s="157" t="s">
        <v>182</v>
      </c>
      <c r="C9" s="157" t="s">
        <v>255</v>
      </c>
      <c r="D9" s="161">
        <v>23.5</v>
      </c>
      <c r="E9" s="161">
        <v>161750</v>
      </c>
      <c r="F9" s="159">
        <v>17</v>
      </c>
      <c r="G9" s="159">
        <v>58106</v>
      </c>
      <c r="H9" s="160">
        <v>35.92333848531685</v>
      </c>
    </row>
    <row r="10" spans="1:8" ht="16.5" customHeight="1">
      <c r="A10" s="156"/>
      <c r="B10" s="157"/>
      <c r="C10" s="157" t="s">
        <v>258</v>
      </c>
      <c r="D10" s="161">
        <v>18</v>
      </c>
      <c r="E10" s="161">
        <v>100750</v>
      </c>
      <c r="F10" s="159">
        <v>14</v>
      </c>
      <c r="G10" s="159">
        <v>49715</v>
      </c>
      <c r="H10" s="160">
        <v>49.344913151364764</v>
      </c>
    </row>
    <row r="11" spans="1:8" ht="16.5" customHeight="1">
      <c r="A11" s="156"/>
      <c r="B11" s="157"/>
      <c r="C11" s="157" t="s">
        <v>259</v>
      </c>
      <c r="D11" s="161">
        <v>5.5</v>
      </c>
      <c r="E11" s="161">
        <v>61000</v>
      </c>
      <c r="F11" s="159">
        <v>3</v>
      </c>
      <c r="G11" s="159">
        <v>8391</v>
      </c>
      <c r="H11" s="160">
        <v>13.755737704918033</v>
      </c>
    </row>
    <row r="12" spans="1:8" ht="16.5" customHeight="1">
      <c r="A12" s="156"/>
      <c r="B12" s="157" t="s">
        <v>183</v>
      </c>
      <c r="C12" s="157" t="s">
        <v>255</v>
      </c>
      <c r="D12" s="161">
        <v>21.5</v>
      </c>
      <c r="E12" s="161">
        <v>180400</v>
      </c>
      <c r="F12" s="159">
        <v>18</v>
      </c>
      <c r="G12" s="159">
        <v>78401</v>
      </c>
      <c r="H12" s="160">
        <v>43.45953436807095</v>
      </c>
    </row>
    <row r="13" spans="1:8" ht="16.5" customHeight="1">
      <c r="A13" s="156"/>
      <c r="B13" s="157"/>
      <c r="C13" s="157" t="s">
        <v>260</v>
      </c>
      <c r="D13" s="161">
        <v>9</v>
      </c>
      <c r="E13" s="161">
        <v>40500</v>
      </c>
      <c r="F13" s="159">
        <v>9</v>
      </c>
      <c r="G13" s="159">
        <v>47357</v>
      </c>
      <c r="H13" s="160">
        <v>116.93086419753087</v>
      </c>
    </row>
    <row r="14" spans="1:8" ht="16.5" customHeight="1">
      <c r="A14" s="156"/>
      <c r="B14" s="157"/>
      <c r="C14" s="161" t="s">
        <v>259</v>
      </c>
      <c r="D14" s="161">
        <v>12.5</v>
      </c>
      <c r="E14" s="161">
        <v>139900</v>
      </c>
      <c r="F14" s="159">
        <v>9</v>
      </c>
      <c r="G14" s="159">
        <v>31044</v>
      </c>
      <c r="H14" s="160">
        <v>22.190135811293782</v>
      </c>
    </row>
    <row r="15" spans="1:8" ht="16.5" customHeight="1">
      <c r="A15" s="156"/>
      <c r="B15" s="157" t="s">
        <v>261</v>
      </c>
      <c r="C15" s="157"/>
      <c r="D15" s="161">
        <v>13</v>
      </c>
      <c r="E15" s="161">
        <v>100300</v>
      </c>
      <c r="F15" s="159">
        <v>13</v>
      </c>
      <c r="G15" s="159">
        <v>75685</v>
      </c>
      <c r="H15" s="160">
        <v>75.45862412761714</v>
      </c>
    </row>
    <row r="16" spans="1:8" ht="16.5" customHeight="1">
      <c r="A16" s="156"/>
      <c r="B16" s="161" t="s">
        <v>185</v>
      </c>
      <c r="C16" s="161"/>
      <c r="D16" s="161">
        <v>9</v>
      </c>
      <c r="E16" s="161">
        <v>36400</v>
      </c>
      <c r="F16" s="159">
        <v>9</v>
      </c>
      <c r="G16" s="159">
        <v>36419</v>
      </c>
      <c r="H16" s="160">
        <v>100.05219780219781</v>
      </c>
    </row>
    <row r="17" spans="1:8" ht="16.5" customHeight="1">
      <c r="A17" s="156"/>
      <c r="B17" s="161" t="s">
        <v>186</v>
      </c>
      <c r="C17" s="161"/>
      <c r="D17" s="161">
        <v>13</v>
      </c>
      <c r="E17" s="161">
        <v>78400</v>
      </c>
      <c r="F17" s="159">
        <v>12</v>
      </c>
      <c r="G17" s="159">
        <v>62747</v>
      </c>
      <c r="H17" s="160">
        <v>80.03443877551021</v>
      </c>
    </row>
    <row r="18" spans="1:8" ht="16.5" customHeight="1">
      <c r="A18" s="156"/>
      <c r="B18" s="157" t="s">
        <v>187</v>
      </c>
      <c r="C18" s="157" t="s">
        <v>255</v>
      </c>
      <c r="D18" s="157">
        <v>45</v>
      </c>
      <c r="E18" s="157">
        <v>368200</v>
      </c>
      <c r="F18" s="159">
        <v>38</v>
      </c>
      <c r="G18" s="159">
        <v>177791</v>
      </c>
      <c r="H18" s="160">
        <v>48.28652906029332</v>
      </c>
    </row>
    <row r="19" spans="1:8" ht="16.5" customHeight="1">
      <c r="A19" s="156"/>
      <c r="B19" s="157"/>
      <c r="C19" s="161" t="s">
        <v>262</v>
      </c>
      <c r="D19" s="157">
        <v>3</v>
      </c>
      <c r="E19" s="157">
        <v>18500</v>
      </c>
      <c r="F19" s="159">
        <v>3</v>
      </c>
      <c r="G19" s="159">
        <v>17530</v>
      </c>
      <c r="H19" s="160">
        <v>94.75675675675676</v>
      </c>
    </row>
    <row r="20" spans="1:8" ht="16.5" customHeight="1">
      <c r="A20" s="156"/>
      <c r="B20" s="157"/>
      <c r="C20" s="161" t="s">
        <v>263</v>
      </c>
      <c r="D20" s="157">
        <v>22</v>
      </c>
      <c r="E20" s="157">
        <v>209300</v>
      </c>
      <c r="F20" s="159">
        <v>18</v>
      </c>
      <c r="G20" s="159">
        <v>77513</v>
      </c>
      <c r="H20" s="160">
        <v>37.034400382226465</v>
      </c>
    </row>
    <row r="21" spans="1:8" ht="16.5" customHeight="1">
      <c r="A21" s="156"/>
      <c r="B21" s="157"/>
      <c r="C21" s="161" t="s">
        <v>264</v>
      </c>
      <c r="D21" s="157">
        <v>20</v>
      </c>
      <c r="E21" s="157">
        <v>140400</v>
      </c>
      <c r="F21" s="159">
        <v>17</v>
      </c>
      <c r="G21" s="159">
        <v>82748</v>
      </c>
      <c r="H21" s="160">
        <v>58.93732193732194</v>
      </c>
    </row>
    <row r="22" spans="1:8" ht="16.5" customHeight="1">
      <c r="A22" s="156"/>
      <c r="B22" s="157" t="s">
        <v>188</v>
      </c>
      <c r="C22" s="157" t="s">
        <v>255</v>
      </c>
      <c r="D22" s="157">
        <v>21.5</v>
      </c>
      <c r="E22" s="157">
        <v>118150</v>
      </c>
      <c r="F22" s="159">
        <v>15.5</v>
      </c>
      <c r="G22" s="159">
        <v>62823</v>
      </c>
      <c r="H22" s="160">
        <v>53.17223867964452</v>
      </c>
    </row>
    <row r="23" spans="1:8" ht="16.5" customHeight="1">
      <c r="A23" s="156"/>
      <c r="B23" s="157"/>
      <c r="C23" s="161" t="s">
        <v>265</v>
      </c>
      <c r="D23" s="162">
        <v>21</v>
      </c>
      <c r="E23" s="162">
        <v>114400</v>
      </c>
      <c r="F23" s="159">
        <v>15</v>
      </c>
      <c r="G23" s="159">
        <v>59573</v>
      </c>
      <c r="H23" s="160">
        <v>52.0743006993007</v>
      </c>
    </row>
    <row r="24" spans="1:8" ht="16.5" customHeight="1">
      <c r="A24" s="156"/>
      <c r="B24" s="157"/>
      <c r="C24" s="161" t="s">
        <v>266</v>
      </c>
      <c r="D24" s="157">
        <v>0.5</v>
      </c>
      <c r="E24" s="157">
        <v>3750</v>
      </c>
      <c r="F24" s="159">
        <v>0.5</v>
      </c>
      <c r="G24" s="159">
        <v>3250</v>
      </c>
      <c r="H24" s="160">
        <v>86.66666666666667</v>
      </c>
    </row>
    <row r="25" spans="1:8" ht="16.5" customHeight="1">
      <c r="A25" s="156"/>
      <c r="B25" s="157" t="s">
        <v>189</v>
      </c>
      <c r="C25" s="157" t="s">
        <v>255</v>
      </c>
      <c r="D25" s="157">
        <v>28.5</v>
      </c>
      <c r="E25" s="157">
        <v>190620</v>
      </c>
      <c r="F25" s="159">
        <v>23.5</v>
      </c>
      <c r="G25" s="159">
        <v>85342</v>
      </c>
      <c r="H25" s="160">
        <v>44.77074808519568</v>
      </c>
    </row>
    <row r="26" spans="1:8" ht="16.5" customHeight="1">
      <c r="A26" s="156"/>
      <c r="B26" s="157"/>
      <c r="C26" s="161" t="s">
        <v>267</v>
      </c>
      <c r="D26" s="157">
        <v>19</v>
      </c>
      <c r="E26" s="157">
        <v>130742</v>
      </c>
      <c r="F26" s="159">
        <v>19</v>
      </c>
      <c r="G26" s="159">
        <v>68292</v>
      </c>
      <c r="H26" s="160">
        <v>52.23417111563231</v>
      </c>
    </row>
    <row r="27" spans="1:8" ht="16.5" customHeight="1">
      <c r="A27" s="156"/>
      <c r="B27" s="157"/>
      <c r="C27" s="161" t="s">
        <v>266</v>
      </c>
      <c r="D27" s="157">
        <v>9.5</v>
      </c>
      <c r="E27" s="157">
        <v>58450</v>
      </c>
      <c r="F27" s="159">
        <v>4.5</v>
      </c>
      <c r="G27" s="159">
        <v>17050</v>
      </c>
      <c r="H27" s="160">
        <v>29.17023096663815</v>
      </c>
    </row>
    <row r="28" spans="1:8" ht="16.5" customHeight="1">
      <c r="A28" s="156"/>
      <c r="B28" s="161" t="s">
        <v>190</v>
      </c>
      <c r="C28" s="157" t="s">
        <v>255</v>
      </c>
      <c r="D28" s="157">
        <v>15</v>
      </c>
      <c r="E28" s="157">
        <v>86850</v>
      </c>
      <c r="F28" s="159">
        <v>13</v>
      </c>
      <c r="G28" s="159">
        <v>67751</v>
      </c>
      <c r="H28" s="160">
        <v>78.0092112838227</v>
      </c>
    </row>
    <row r="29" spans="1:8" ht="16.5" customHeight="1">
      <c r="A29" s="156"/>
      <c r="B29" s="161"/>
      <c r="C29" s="161" t="s">
        <v>268</v>
      </c>
      <c r="D29" s="157">
        <v>11</v>
      </c>
      <c r="E29" s="157">
        <v>67650</v>
      </c>
      <c r="F29" s="159">
        <v>10</v>
      </c>
      <c r="G29" s="159">
        <v>41954</v>
      </c>
      <c r="H29" s="160">
        <v>62.016260162601625</v>
      </c>
    </row>
    <row r="30" spans="1:8" ht="16.5" customHeight="1">
      <c r="A30" s="156"/>
      <c r="B30" s="161"/>
      <c r="C30" s="161" t="s">
        <v>266</v>
      </c>
      <c r="D30" s="157">
        <v>3</v>
      </c>
      <c r="E30" s="157">
        <v>19200</v>
      </c>
      <c r="F30" s="159">
        <v>3</v>
      </c>
      <c r="G30" s="159">
        <v>25797</v>
      </c>
      <c r="H30" s="160">
        <v>134.359375</v>
      </c>
    </row>
    <row r="31" spans="1:8" ht="16.5" customHeight="1">
      <c r="A31" s="156" t="s">
        <v>269</v>
      </c>
      <c r="B31" s="161" t="s">
        <v>270</v>
      </c>
      <c r="C31" s="161"/>
      <c r="D31" s="157">
        <v>14</v>
      </c>
      <c r="E31" s="157">
        <v>57100</v>
      </c>
      <c r="F31" s="159">
        <v>14</v>
      </c>
      <c r="G31" s="159">
        <v>45870</v>
      </c>
      <c r="H31" s="160">
        <v>80.33274956217163</v>
      </c>
    </row>
    <row r="32" spans="1:8" ht="16.5" customHeight="1">
      <c r="A32" s="156"/>
      <c r="B32" s="157" t="s">
        <v>192</v>
      </c>
      <c r="C32" s="157"/>
      <c r="D32" s="157">
        <v>17</v>
      </c>
      <c r="E32" s="157">
        <v>71100</v>
      </c>
      <c r="F32" s="159">
        <v>17</v>
      </c>
      <c r="G32" s="159">
        <v>54615</v>
      </c>
      <c r="H32" s="160">
        <v>76.81434599156118</v>
      </c>
    </row>
    <row r="33" spans="1:8" ht="16.5" customHeight="1">
      <c r="A33" s="156"/>
      <c r="B33" s="157" t="s">
        <v>193</v>
      </c>
      <c r="C33" s="157"/>
      <c r="D33" s="157">
        <v>2</v>
      </c>
      <c r="E33" s="157">
        <v>47000</v>
      </c>
      <c r="F33" s="159">
        <v>2</v>
      </c>
      <c r="G33" s="159">
        <v>9800</v>
      </c>
      <c r="H33" s="160">
        <v>20.851063829787233</v>
      </c>
    </row>
    <row r="34" spans="1:8" ht="16.5" customHeight="1">
      <c r="A34" s="156"/>
      <c r="B34" s="161" t="s">
        <v>194</v>
      </c>
      <c r="C34" s="161"/>
      <c r="D34" s="157">
        <v>9</v>
      </c>
      <c r="E34" s="157">
        <v>23000</v>
      </c>
      <c r="F34" s="159">
        <v>8</v>
      </c>
      <c r="G34" s="159">
        <v>19650</v>
      </c>
      <c r="H34" s="160">
        <v>85.43478260869564</v>
      </c>
    </row>
    <row r="35" spans="1:8" ht="16.5" customHeight="1">
      <c r="A35" s="156"/>
      <c r="B35" s="157" t="s">
        <v>195</v>
      </c>
      <c r="C35" s="157"/>
      <c r="D35" s="157">
        <v>7</v>
      </c>
      <c r="E35" s="157">
        <v>24300</v>
      </c>
      <c r="F35" s="159">
        <v>4</v>
      </c>
      <c r="G35" s="159">
        <v>19921</v>
      </c>
      <c r="H35" s="160">
        <v>81.97942386831276</v>
      </c>
    </row>
    <row r="36" spans="1:8" ht="16.5" customHeight="1">
      <c r="A36" s="156"/>
      <c r="B36" s="157" t="s">
        <v>271</v>
      </c>
      <c r="C36" s="157"/>
      <c r="D36" s="157">
        <v>11</v>
      </c>
      <c r="E36" s="157">
        <v>92000</v>
      </c>
      <c r="F36" s="159">
        <v>11</v>
      </c>
      <c r="G36" s="159">
        <v>79528</v>
      </c>
      <c r="H36" s="160">
        <v>86.44347826086957</v>
      </c>
    </row>
    <row r="37" spans="1:8" ht="16.5" customHeight="1">
      <c r="A37" s="156"/>
      <c r="B37" s="157" t="s">
        <v>197</v>
      </c>
      <c r="C37" s="157"/>
      <c r="D37" s="157">
        <v>6</v>
      </c>
      <c r="E37" s="157">
        <v>22800</v>
      </c>
      <c r="F37" s="159">
        <v>6</v>
      </c>
      <c r="G37" s="159">
        <v>16050</v>
      </c>
      <c r="H37" s="160">
        <v>70.39473684210526</v>
      </c>
    </row>
    <row r="38" spans="1:8" ht="16.5" customHeight="1">
      <c r="A38" s="156" t="s">
        <v>272</v>
      </c>
      <c r="B38" s="157" t="s">
        <v>198</v>
      </c>
      <c r="C38" s="157"/>
      <c r="D38" s="157">
        <v>2</v>
      </c>
      <c r="E38" s="157">
        <v>6300</v>
      </c>
      <c r="F38" s="159">
        <v>2</v>
      </c>
      <c r="G38" s="159">
        <v>11751</v>
      </c>
      <c r="H38" s="160">
        <v>186.52380952380952</v>
      </c>
    </row>
    <row r="39" spans="1:8" ht="16.5" customHeight="1">
      <c r="A39" s="156"/>
      <c r="B39" s="157" t="s">
        <v>199</v>
      </c>
      <c r="C39" s="157"/>
      <c r="D39" s="157">
        <v>1</v>
      </c>
      <c r="E39" s="157">
        <v>42000</v>
      </c>
      <c r="F39" s="159">
        <v>1</v>
      </c>
      <c r="G39" s="159">
        <v>14532</v>
      </c>
      <c r="H39" s="160">
        <v>34.599999999999994</v>
      </c>
    </row>
    <row r="40" spans="1:8" ht="16.5" customHeight="1">
      <c r="A40" s="156"/>
      <c r="B40" s="157" t="s">
        <v>273</v>
      </c>
      <c r="C40" s="157"/>
      <c r="D40" s="157">
        <v>1</v>
      </c>
      <c r="E40" s="157">
        <v>4700</v>
      </c>
      <c r="F40" s="159">
        <v>1</v>
      </c>
      <c r="G40" s="159">
        <v>3890</v>
      </c>
      <c r="H40" s="160">
        <v>82.76595744680851</v>
      </c>
    </row>
    <row r="41" spans="1:8" ht="16.5" customHeight="1">
      <c r="A41" s="156"/>
      <c r="B41" s="161" t="s">
        <v>201</v>
      </c>
      <c r="C41" s="161"/>
      <c r="D41" s="157">
        <v>3</v>
      </c>
      <c r="E41" s="157">
        <v>7100</v>
      </c>
      <c r="F41" s="159">
        <v>3</v>
      </c>
      <c r="G41" s="159">
        <v>6726</v>
      </c>
      <c r="H41" s="160">
        <v>94.73239436619718</v>
      </c>
    </row>
    <row r="42" spans="1:8" ht="16.5" customHeight="1">
      <c r="A42" s="156"/>
      <c r="B42" s="157" t="s">
        <v>202</v>
      </c>
      <c r="C42" s="157"/>
      <c r="D42" s="157">
        <v>2</v>
      </c>
      <c r="E42" s="157">
        <v>2400</v>
      </c>
      <c r="F42" s="159">
        <v>2</v>
      </c>
      <c r="G42" s="159">
        <v>3000</v>
      </c>
      <c r="H42" s="160">
        <v>125</v>
      </c>
    </row>
    <row r="43" spans="1:8" ht="16.5" customHeight="1">
      <c r="A43" s="156"/>
      <c r="B43" s="157" t="s">
        <v>203</v>
      </c>
      <c r="C43" s="157"/>
      <c r="D43" s="157">
        <v>2</v>
      </c>
      <c r="E43" s="157">
        <v>1600</v>
      </c>
      <c r="F43" s="159">
        <v>2</v>
      </c>
      <c r="G43" s="159">
        <v>9525</v>
      </c>
      <c r="H43" s="160">
        <v>595.3125</v>
      </c>
    </row>
    <row r="44" spans="1:8" ht="16.5" customHeight="1">
      <c r="A44" s="156"/>
      <c r="B44" s="157" t="s">
        <v>274</v>
      </c>
      <c r="C44" s="157"/>
      <c r="D44" s="157">
        <v>1</v>
      </c>
      <c r="E44" s="157">
        <v>2500</v>
      </c>
      <c r="F44" s="159">
        <v>1</v>
      </c>
      <c r="G44" s="159">
        <v>3370</v>
      </c>
      <c r="H44" s="160">
        <v>134.8</v>
      </c>
    </row>
    <row r="45" spans="1:8" ht="16.5" customHeight="1">
      <c r="A45" s="156"/>
      <c r="B45" s="161" t="s">
        <v>275</v>
      </c>
      <c r="C45" s="161"/>
      <c r="D45" s="157">
        <v>2</v>
      </c>
      <c r="E45" s="157">
        <v>5500</v>
      </c>
      <c r="F45" s="159">
        <v>2</v>
      </c>
      <c r="G45" s="159">
        <v>8840</v>
      </c>
      <c r="H45" s="160">
        <v>160.72727272727272</v>
      </c>
    </row>
    <row r="46" spans="1:8" ht="16.5" customHeight="1">
      <c r="A46" s="156"/>
      <c r="B46" s="161" t="s">
        <v>207</v>
      </c>
      <c r="C46" s="161"/>
      <c r="D46" s="157">
        <v>2</v>
      </c>
      <c r="E46" s="157">
        <v>13000</v>
      </c>
      <c r="F46" s="159">
        <v>2</v>
      </c>
      <c r="G46" s="159">
        <v>15207</v>
      </c>
      <c r="H46" s="160">
        <v>116.97692307692307</v>
      </c>
    </row>
    <row r="47" ht="14.25">
      <c r="H47" s="163"/>
    </row>
    <row r="48" ht="14.25">
      <c r="H48" s="163"/>
    </row>
    <row r="49" ht="14.25">
      <c r="H49" s="163"/>
    </row>
    <row r="50" ht="14.25">
      <c r="H50" s="163"/>
    </row>
    <row r="51" ht="14.25">
      <c r="H51" s="163"/>
    </row>
    <row r="52" ht="14.25">
      <c r="H52" s="163"/>
    </row>
    <row r="53" ht="14.25">
      <c r="H53" s="163"/>
    </row>
    <row r="54" ht="14.25">
      <c r="H54" s="163"/>
    </row>
    <row r="55" ht="14.25">
      <c r="H55" s="163"/>
    </row>
    <row r="56" ht="14.25">
      <c r="H56" s="163"/>
    </row>
    <row r="57" ht="14.25">
      <c r="H57" s="163"/>
    </row>
  </sheetData>
  <sheetProtection/>
  <mergeCells count="35">
    <mergeCell ref="A1:H1"/>
    <mergeCell ref="A2:F2"/>
    <mergeCell ref="G2:H2"/>
    <mergeCell ref="A3:C3"/>
    <mergeCell ref="A4:C4"/>
    <mergeCell ref="B5:C5"/>
    <mergeCell ref="B15:C15"/>
    <mergeCell ref="B16:C16"/>
    <mergeCell ref="B17:C17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A5:A30"/>
    <mergeCell ref="A31:A37"/>
    <mergeCell ref="A38:A46"/>
    <mergeCell ref="B6:B8"/>
    <mergeCell ref="B9:B11"/>
    <mergeCell ref="B12:B14"/>
    <mergeCell ref="B18:B21"/>
    <mergeCell ref="B22:B24"/>
    <mergeCell ref="B25:B27"/>
    <mergeCell ref="B28:B30"/>
  </mergeCells>
  <printOptions/>
  <pageMargins left="0.75" right="0.26" top="0.32" bottom="0.25" header="0.27" footer="0.2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14.375" style="131" customWidth="1"/>
    <col min="2" max="3" width="13.125" style="132" customWidth="1"/>
    <col min="4" max="4" width="9.00390625" style="132" customWidth="1"/>
    <col min="5" max="5" width="17.75390625" style="132" customWidth="1"/>
    <col min="6" max="6" width="14.125" style="133" customWidth="1"/>
    <col min="7" max="16384" width="9.00390625" style="132" customWidth="1"/>
  </cols>
  <sheetData>
    <row r="1" spans="1:6" ht="20.25">
      <c r="A1" s="134" t="s">
        <v>276</v>
      </c>
      <c r="B1" s="134"/>
      <c r="C1" s="134"/>
      <c r="D1" s="134"/>
      <c r="E1" s="134"/>
      <c r="F1" s="135"/>
    </row>
    <row r="2" spans="2:6" ht="14.25">
      <c r="B2" s="136" t="s">
        <v>277</v>
      </c>
      <c r="C2" s="136"/>
      <c r="D2" s="136"/>
      <c r="E2" s="137" t="s">
        <v>173</v>
      </c>
      <c r="F2" s="138"/>
    </row>
    <row r="3" spans="1:6" ht="24">
      <c r="A3" s="139" t="s">
        <v>248</v>
      </c>
      <c r="B3" s="140" t="s">
        <v>278</v>
      </c>
      <c r="C3" s="140" t="s">
        <v>279</v>
      </c>
      <c r="D3" s="140" t="s">
        <v>280</v>
      </c>
      <c r="E3" s="140" t="s">
        <v>281</v>
      </c>
      <c r="F3" s="141" t="s">
        <v>282</v>
      </c>
    </row>
    <row r="4" spans="1:6" s="130" customFormat="1" ht="14.25" customHeight="1">
      <c r="A4" s="142" t="s">
        <v>179</v>
      </c>
      <c r="B4" s="143">
        <v>195</v>
      </c>
      <c r="C4" s="143">
        <v>164</v>
      </c>
      <c r="D4" s="143">
        <v>2433100</v>
      </c>
      <c r="E4" s="143">
        <v>1094142</v>
      </c>
      <c r="F4" s="144">
        <v>44.97</v>
      </c>
    </row>
    <row r="5" spans="1:6" s="130" customFormat="1" ht="14.25" customHeight="1">
      <c r="A5" s="145" t="s">
        <v>283</v>
      </c>
      <c r="B5" s="145">
        <v>2</v>
      </c>
      <c r="C5" s="145">
        <v>1</v>
      </c>
      <c r="D5" s="143">
        <v>55000</v>
      </c>
      <c r="E5" s="143">
        <v>18875</v>
      </c>
      <c r="F5" s="144">
        <v>34.3181818181818</v>
      </c>
    </row>
    <row r="6" spans="1:6" s="130" customFormat="1" ht="14.25" customHeight="1">
      <c r="A6" s="145" t="s">
        <v>284</v>
      </c>
      <c r="B6" s="145">
        <v>3</v>
      </c>
      <c r="C6" s="145">
        <v>3</v>
      </c>
      <c r="D6" s="143">
        <v>20000</v>
      </c>
      <c r="E6" s="143">
        <v>18178</v>
      </c>
      <c r="F6" s="144">
        <v>90.89</v>
      </c>
    </row>
    <row r="7" spans="1:6" s="130" customFormat="1" ht="14.25" customHeight="1">
      <c r="A7" s="145" t="s">
        <v>285</v>
      </c>
      <c r="B7" s="145">
        <v>4</v>
      </c>
      <c r="C7" s="145">
        <v>2</v>
      </c>
      <c r="D7" s="143">
        <v>72000</v>
      </c>
      <c r="E7" s="143">
        <v>49124</v>
      </c>
      <c r="F7" s="144">
        <v>68.2277777777778</v>
      </c>
    </row>
    <row r="8" spans="1:6" s="130" customFormat="1" ht="14.25" customHeight="1">
      <c r="A8" s="145" t="s">
        <v>286</v>
      </c>
      <c r="B8" s="145">
        <v>4</v>
      </c>
      <c r="C8" s="145">
        <v>3</v>
      </c>
      <c r="D8" s="143">
        <v>63800</v>
      </c>
      <c r="E8" s="143">
        <v>10592</v>
      </c>
      <c r="F8" s="144">
        <v>16.6018808777429</v>
      </c>
    </row>
    <row r="9" spans="1:6" s="130" customFormat="1" ht="14.25" customHeight="1">
      <c r="A9" s="145" t="s">
        <v>287</v>
      </c>
      <c r="B9" s="145">
        <v>7</v>
      </c>
      <c r="C9" s="145">
        <v>7</v>
      </c>
      <c r="D9" s="143">
        <v>70000</v>
      </c>
      <c r="E9" s="143">
        <v>55182</v>
      </c>
      <c r="F9" s="144">
        <v>78.8314285714286</v>
      </c>
    </row>
    <row r="10" spans="1:6" s="130" customFormat="1" ht="14.25" customHeight="1">
      <c r="A10" s="145" t="s">
        <v>288</v>
      </c>
      <c r="B10" s="145">
        <v>4</v>
      </c>
      <c r="C10" s="145">
        <v>3</v>
      </c>
      <c r="D10" s="143">
        <v>38000</v>
      </c>
      <c r="E10" s="143">
        <v>24347</v>
      </c>
      <c r="F10" s="144">
        <v>64.071052631579</v>
      </c>
    </row>
    <row r="11" spans="1:6" s="130" customFormat="1" ht="14.25" customHeight="1">
      <c r="A11" s="145" t="s">
        <v>289</v>
      </c>
      <c r="B11" s="145">
        <v>5</v>
      </c>
      <c r="C11" s="145">
        <v>5</v>
      </c>
      <c r="D11" s="143">
        <v>56600</v>
      </c>
      <c r="E11" s="143">
        <v>43342</v>
      </c>
      <c r="F11" s="144">
        <v>76.5759717314488</v>
      </c>
    </row>
    <row r="12" spans="1:6" s="130" customFormat="1" ht="14.25" customHeight="1">
      <c r="A12" s="145" t="s">
        <v>290</v>
      </c>
      <c r="B12" s="145">
        <v>6</v>
      </c>
      <c r="C12" s="145">
        <v>4</v>
      </c>
      <c r="D12" s="143">
        <v>113800</v>
      </c>
      <c r="E12" s="143">
        <v>21112</v>
      </c>
      <c r="F12" s="144">
        <v>18.5518453427065</v>
      </c>
    </row>
    <row r="13" spans="1:6" s="130" customFormat="1" ht="14.25" customHeight="1">
      <c r="A13" s="145" t="s">
        <v>291</v>
      </c>
      <c r="B13" s="145">
        <v>10</v>
      </c>
      <c r="C13" s="145">
        <v>4</v>
      </c>
      <c r="D13" s="143">
        <v>188300</v>
      </c>
      <c r="E13" s="143">
        <v>71929</v>
      </c>
      <c r="F13" s="144">
        <v>38.2</v>
      </c>
    </row>
    <row r="14" spans="1:6" s="130" customFormat="1" ht="14.25" customHeight="1">
      <c r="A14" s="145" t="s">
        <v>292</v>
      </c>
      <c r="B14" s="145">
        <v>20</v>
      </c>
      <c r="C14" s="145">
        <v>15</v>
      </c>
      <c r="D14" s="143">
        <v>346000</v>
      </c>
      <c r="E14" s="143">
        <v>117607</v>
      </c>
      <c r="F14" s="144">
        <v>33.9904624277457</v>
      </c>
    </row>
    <row r="15" spans="1:6" s="130" customFormat="1" ht="14.25" customHeight="1">
      <c r="A15" s="145" t="s">
        <v>293</v>
      </c>
      <c r="B15" s="145">
        <v>9</v>
      </c>
      <c r="C15" s="145">
        <v>8</v>
      </c>
      <c r="D15" s="143">
        <v>289000</v>
      </c>
      <c r="E15" s="143">
        <v>62061</v>
      </c>
      <c r="F15" s="144">
        <v>21.4743944636678</v>
      </c>
    </row>
    <row r="16" spans="1:6" s="130" customFormat="1" ht="14.25" customHeight="1">
      <c r="A16" s="145" t="s">
        <v>294</v>
      </c>
      <c r="B16" s="145">
        <v>3</v>
      </c>
      <c r="C16" s="145">
        <v>3</v>
      </c>
      <c r="D16" s="143">
        <v>18000</v>
      </c>
      <c r="E16" s="143">
        <v>15900</v>
      </c>
      <c r="F16" s="144">
        <v>88.3333333333333</v>
      </c>
    </row>
    <row r="17" spans="1:6" s="130" customFormat="1" ht="14.25" customHeight="1">
      <c r="A17" s="145" t="s">
        <v>295</v>
      </c>
      <c r="B17" s="145">
        <v>8</v>
      </c>
      <c r="C17" s="145">
        <v>8</v>
      </c>
      <c r="D17" s="143">
        <v>37300</v>
      </c>
      <c r="E17" s="143">
        <v>28987</v>
      </c>
      <c r="F17" s="144">
        <v>77.7131367292225</v>
      </c>
    </row>
    <row r="18" spans="1:6" s="130" customFormat="1" ht="14.25" customHeight="1">
      <c r="A18" s="145" t="s">
        <v>296</v>
      </c>
      <c r="B18" s="145">
        <v>5</v>
      </c>
      <c r="C18" s="145">
        <v>5</v>
      </c>
      <c r="D18" s="143">
        <v>51500</v>
      </c>
      <c r="E18" s="143">
        <v>15978</v>
      </c>
      <c r="F18" s="144">
        <v>31.0252427184466</v>
      </c>
    </row>
    <row r="19" spans="1:6" s="130" customFormat="1" ht="14.25" customHeight="1">
      <c r="A19" s="145" t="s">
        <v>297</v>
      </c>
      <c r="B19" s="145">
        <v>8</v>
      </c>
      <c r="C19" s="145">
        <v>8</v>
      </c>
      <c r="D19" s="143">
        <v>42500</v>
      </c>
      <c r="E19" s="143">
        <v>22231</v>
      </c>
      <c r="F19" s="144">
        <v>52.3082352941176</v>
      </c>
    </row>
    <row r="20" spans="1:6" s="130" customFormat="1" ht="14.25" customHeight="1">
      <c r="A20" s="145" t="s">
        <v>298</v>
      </c>
      <c r="B20" s="145">
        <v>3</v>
      </c>
      <c r="C20" s="145">
        <v>3</v>
      </c>
      <c r="D20" s="143">
        <v>18000</v>
      </c>
      <c r="E20" s="143">
        <v>19188</v>
      </c>
      <c r="F20" s="144">
        <v>106.6</v>
      </c>
    </row>
    <row r="21" spans="1:6" s="130" customFormat="1" ht="14.25" customHeight="1">
      <c r="A21" s="145" t="s">
        <v>299</v>
      </c>
      <c r="B21" s="145">
        <v>5</v>
      </c>
      <c r="C21" s="145">
        <v>5</v>
      </c>
      <c r="D21" s="143">
        <v>36000</v>
      </c>
      <c r="E21" s="143">
        <v>24440</v>
      </c>
      <c r="F21" s="144">
        <v>67.8888888888889</v>
      </c>
    </row>
    <row r="22" spans="1:6" s="130" customFormat="1" ht="14.25" customHeight="1">
      <c r="A22" s="145" t="s">
        <v>300</v>
      </c>
      <c r="B22" s="145">
        <v>9</v>
      </c>
      <c r="C22" s="145">
        <v>5</v>
      </c>
      <c r="D22" s="143">
        <v>74100</v>
      </c>
      <c r="E22" s="143">
        <v>33558</v>
      </c>
      <c r="F22" s="144">
        <v>45.287449392712595</v>
      </c>
    </row>
    <row r="23" spans="1:6" s="130" customFormat="1" ht="14.25" customHeight="1">
      <c r="A23" s="145" t="s">
        <v>301</v>
      </c>
      <c r="B23" s="145">
        <v>4</v>
      </c>
      <c r="C23" s="145">
        <v>4</v>
      </c>
      <c r="D23" s="143">
        <v>70800</v>
      </c>
      <c r="E23" s="143">
        <v>60659</v>
      </c>
      <c r="F23" s="144">
        <v>85.6765536723164</v>
      </c>
    </row>
    <row r="24" spans="1:6" s="130" customFormat="1" ht="14.25" customHeight="1">
      <c r="A24" s="145" t="s">
        <v>302</v>
      </c>
      <c r="B24" s="145">
        <v>4</v>
      </c>
      <c r="C24" s="145">
        <v>4</v>
      </c>
      <c r="D24" s="143">
        <v>26500</v>
      </c>
      <c r="E24" s="143">
        <v>19683</v>
      </c>
      <c r="F24" s="144">
        <v>74.27547169811321</v>
      </c>
    </row>
    <row r="25" spans="1:6" s="130" customFormat="1" ht="14.25" customHeight="1">
      <c r="A25" s="145" t="s">
        <v>303</v>
      </c>
      <c r="B25" s="145">
        <v>4</v>
      </c>
      <c r="C25" s="145">
        <v>4</v>
      </c>
      <c r="D25" s="143">
        <v>14400</v>
      </c>
      <c r="E25" s="143">
        <v>14650</v>
      </c>
      <c r="F25" s="144">
        <v>101.736111111111</v>
      </c>
    </row>
    <row r="26" spans="1:6" s="130" customFormat="1" ht="14.25" customHeight="1">
      <c r="A26" s="145" t="s">
        <v>304</v>
      </c>
      <c r="B26" s="145">
        <v>3</v>
      </c>
      <c r="C26" s="145">
        <v>3</v>
      </c>
      <c r="D26" s="143">
        <v>11500</v>
      </c>
      <c r="E26" s="143">
        <v>10689</v>
      </c>
      <c r="F26" s="144">
        <v>92.9478260869565</v>
      </c>
    </row>
    <row r="27" spans="1:6" s="130" customFormat="1" ht="14.25" customHeight="1">
      <c r="A27" s="145" t="s">
        <v>305</v>
      </c>
      <c r="B27" s="145">
        <v>4</v>
      </c>
      <c r="C27" s="145">
        <v>4</v>
      </c>
      <c r="D27" s="143">
        <v>14000</v>
      </c>
      <c r="E27" s="143">
        <v>15550</v>
      </c>
      <c r="F27" s="144">
        <v>111.071428571429</v>
      </c>
    </row>
    <row r="28" spans="1:6" s="130" customFormat="1" ht="14.25" customHeight="1">
      <c r="A28" s="145" t="s">
        <v>306</v>
      </c>
      <c r="B28" s="145">
        <v>2</v>
      </c>
      <c r="C28" s="145">
        <v>2</v>
      </c>
      <c r="D28" s="143">
        <v>10000</v>
      </c>
      <c r="E28" s="143">
        <v>8000</v>
      </c>
      <c r="F28" s="144">
        <v>80</v>
      </c>
    </row>
    <row r="29" spans="1:6" s="130" customFormat="1" ht="14.25" customHeight="1">
      <c r="A29" s="145" t="s">
        <v>307</v>
      </c>
      <c r="B29" s="145">
        <v>3</v>
      </c>
      <c r="C29" s="145">
        <v>3</v>
      </c>
      <c r="D29" s="143">
        <v>14000</v>
      </c>
      <c r="E29" s="143">
        <v>11130</v>
      </c>
      <c r="F29" s="144">
        <v>79.5</v>
      </c>
    </row>
    <row r="30" spans="1:6" s="130" customFormat="1" ht="14.25" customHeight="1">
      <c r="A30" s="145" t="s">
        <v>308</v>
      </c>
      <c r="B30" s="145">
        <v>3</v>
      </c>
      <c r="C30" s="145">
        <v>3</v>
      </c>
      <c r="D30" s="143">
        <v>9500</v>
      </c>
      <c r="E30" s="143">
        <v>7858</v>
      </c>
      <c r="F30" s="144">
        <v>82.7157894736842</v>
      </c>
    </row>
    <row r="31" spans="1:6" s="130" customFormat="1" ht="14.25" customHeight="1">
      <c r="A31" s="145" t="s">
        <v>309</v>
      </c>
      <c r="B31" s="145">
        <v>1</v>
      </c>
      <c r="C31" s="145">
        <v>1</v>
      </c>
      <c r="D31" s="143">
        <v>2000</v>
      </c>
      <c r="E31" s="143">
        <v>1948</v>
      </c>
      <c r="F31" s="144">
        <v>97.4</v>
      </c>
    </row>
    <row r="32" spans="1:6" s="130" customFormat="1" ht="14.25" customHeight="1">
      <c r="A32" s="145" t="s">
        <v>310</v>
      </c>
      <c r="B32" s="145">
        <v>2</v>
      </c>
      <c r="C32" s="145">
        <v>2</v>
      </c>
      <c r="D32" s="143">
        <v>18000</v>
      </c>
      <c r="E32" s="143">
        <v>10000</v>
      </c>
      <c r="F32" s="144">
        <v>55.5555555555556</v>
      </c>
    </row>
    <row r="33" spans="1:6" s="130" customFormat="1" ht="14.25" customHeight="1">
      <c r="A33" s="145" t="s">
        <v>311</v>
      </c>
      <c r="B33" s="145">
        <v>1</v>
      </c>
      <c r="C33" s="145">
        <v>1</v>
      </c>
      <c r="D33" s="143">
        <v>7000</v>
      </c>
      <c r="E33" s="143">
        <v>7680</v>
      </c>
      <c r="F33" s="144">
        <v>109.714285714286</v>
      </c>
    </row>
    <row r="34" spans="1:6" s="130" customFormat="1" ht="14.25" customHeight="1">
      <c r="A34" s="145" t="s">
        <v>312</v>
      </c>
      <c r="B34" s="145">
        <v>1</v>
      </c>
      <c r="C34" s="145">
        <v>1</v>
      </c>
      <c r="D34" s="143">
        <v>2200</v>
      </c>
      <c r="E34" s="143">
        <v>4116</v>
      </c>
      <c r="F34" s="144">
        <v>187.090909090909</v>
      </c>
    </row>
    <row r="35" spans="1:6" s="130" customFormat="1" ht="14.25" customHeight="1">
      <c r="A35" s="145" t="s">
        <v>313</v>
      </c>
      <c r="B35" s="145">
        <v>1</v>
      </c>
      <c r="C35" s="145">
        <v>1</v>
      </c>
      <c r="D35" s="143">
        <v>10000</v>
      </c>
      <c r="E35" s="143">
        <v>6410</v>
      </c>
      <c r="F35" s="144">
        <v>64.1</v>
      </c>
    </row>
    <row r="36" spans="1:6" s="130" customFormat="1" ht="14.25" customHeight="1">
      <c r="A36" s="145" t="s">
        <v>314</v>
      </c>
      <c r="B36" s="145">
        <v>5</v>
      </c>
      <c r="C36" s="145">
        <v>5</v>
      </c>
      <c r="D36" s="143">
        <v>48000</v>
      </c>
      <c r="E36" s="143">
        <v>30028</v>
      </c>
      <c r="F36" s="144">
        <v>62.5583333333333</v>
      </c>
    </row>
    <row r="37" spans="1:6" s="130" customFormat="1" ht="14.25" customHeight="1">
      <c r="A37" s="145" t="s">
        <v>315</v>
      </c>
      <c r="B37" s="145">
        <v>8</v>
      </c>
      <c r="C37" s="145">
        <v>6</v>
      </c>
      <c r="D37" s="143">
        <v>57500</v>
      </c>
      <c r="E37" s="143">
        <v>37804</v>
      </c>
      <c r="F37" s="144">
        <v>65.7460869565217</v>
      </c>
    </row>
    <row r="38" spans="1:6" s="130" customFormat="1" ht="14.25" customHeight="1">
      <c r="A38" s="145" t="s">
        <v>316</v>
      </c>
      <c r="B38" s="145">
        <v>1</v>
      </c>
      <c r="C38" s="145">
        <v>1</v>
      </c>
      <c r="D38" s="143">
        <v>4000</v>
      </c>
      <c r="E38" s="143">
        <v>2210</v>
      </c>
      <c r="F38" s="144">
        <v>55.25</v>
      </c>
    </row>
    <row r="39" spans="1:6" s="130" customFormat="1" ht="14.25" customHeight="1">
      <c r="A39" s="145" t="s">
        <v>317</v>
      </c>
      <c r="B39" s="145">
        <v>2</v>
      </c>
      <c r="C39" s="145">
        <v>2</v>
      </c>
      <c r="D39" s="143">
        <v>34000</v>
      </c>
      <c r="E39" s="143">
        <v>17503</v>
      </c>
      <c r="F39" s="144">
        <v>51.479411764705894</v>
      </c>
    </row>
    <row r="40" spans="1:6" s="130" customFormat="1" ht="14.25" customHeight="1">
      <c r="A40" s="145" t="s">
        <v>318</v>
      </c>
      <c r="B40" s="145">
        <v>3</v>
      </c>
      <c r="C40" s="145">
        <v>2</v>
      </c>
      <c r="D40" s="143">
        <v>62000</v>
      </c>
      <c r="E40" s="143">
        <v>23486</v>
      </c>
      <c r="F40" s="144">
        <v>37.880645161290296</v>
      </c>
    </row>
    <row r="41" spans="1:6" s="130" customFormat="1" ht="14.25" customHeight="1">
      <c r="A41" s="145" t="s">
        <v>319</v>
      </c>
      <c r="B41" s="145">
        <v>2</v>
      </c>
      <c r="C41" s="145">
        <v>2</v>
      </c>
      <c r="D41" s="143">
        <v>10000</v>
      </c>
      <c r="E41" s="143">
        <v>4500</v>
      </c>
      <c r="F41" s="144">
        <v>45</v>
      </c>
    </row>
    <row r="42" spans="1:6" s="130" customFormat="1" ht="14.25" customHeight="1">
      <c r="A42" s="145" t="s">
        <v>320</v>
      </c>
      <c r="B42" s="145">
        <v>1</v>
      </c>
      <c r="C42" s="145">
        <v>1</v>
      </c>
      <c r="D42" s="143">
        <v>1700</v>
      </c>
      <c r="E42" s="143">
        <v>1193</v>
      </c>
      <c r="F42" s="144">
        <v>70.17647058823529</v>
      </c>
    </row>
    <row r="43" spans="1:6" s="130" customFormat="1" ht="14.25" customHeight="1">
      <c r="A43" s="145" t="s">
        <v>321</v>
      </c>
      <c r="B43" s="145">
        <v>2</v>
      </c>
      <c r="C43" s="145">
        <v>2</v>
      </c>
      <c r="D43" s="143">
        <v>8400</v>
      </c>
      <c r="E43" s="143">
        <v>7278</v>
      </c>
      <c r="F43" s="144">
        <v>86.6428571428571</v>
      </c>
    </row>
    <row r="44" spans="1:6" s="130" customFormat="1" ht="14.25" customHeight="1">
      <c r="A44" s="145" t="s">
        <v>322</v>
      </c>
      <c r="B44" s="145">
        <v>1</v>
      </c>
      <c r="C44" s="145">
        <v>0</v>
      </c>
      <c r="D44" s="143">
        <v>20000</v>
      </c>
      <c r="E44" s="143">
        <v>0</v>
      </c>
      <c r="F44" s="144">
        <v>0</v>
      </c>
    </row>
    <row r="45" spans="1:6" s="130" customFormat="1" ht="14.25" customHeight="1">
      <c r="A45" s="145" t="s">
        <v>323</v>
      </c>
      <c r="B45" s="145">
        <v>1</v>
      </c>
      <c r="C45" s="145">
        <v>1</v>
      </c>
      <c r="D45" s="143">
        <v>2100</v>
      </c>
      <c r="E45" s="143">
        <v>450</v>
      </c>
      <c r="F45" s="144">
        <v>21.4285714285714</v>
      </c>
    </row>
    <row r="46" spans="1:6" s="130" customFormat="1" ht="14.25" customHeight="1">
      <c r="A46" s="145" t="s">
        <v>324</v>
      </c>
      <c r="B46" s="145">
        <v>1</v>
      </c>
      <c r="C46" s="145">
        <v>1</v>
      </c>
      <c r="D46" s="143">
        <v>3800</v>
      </c>
      <c r="E46" s="143">
        <v>2892</v>
      </c>
      <c r="F46" s="144">
        <v>76.1052631578947</v>
      </c>
    </row>
    <row r="47" spans="1:6" s="130" customFormat="1" ht="14.25" customHeight="1">
      <c r="A47" s="145" t="s">
        <v>325</v>
      </c>
      <c r="B47" s="145">
        <v>1</v>
      </c>
      <c r="C47" s="145">
        <v>1</v>
      </c>
      <c r="D47" s="143">
        <v>8000</v>
      </c>
      <c r="E47" s="143">
        <v>7940</v>
      </c>
      <c r="F47" s="144">
        <v>99.25</v>
      </c>
    </row>
    <row r="48" spans="1:6" s="130" customFormat="1" ht="14.25" customHeight="1">
      <c r="A48" s="145" t="s">
        <v>326</v>
      </c>
      <c r="B48" s="145">
        <v>1</v>
      </c>
      <c r="C48" s="145">
        <v>1</v>
      </c>
      <c r="D48" s="143">
        <v>27000</v>
      </c>
      <c r="E48" s="143">
        <v>11500</v>
      </c>
      <c r="F48" s="144">
        <v>42.592592592592595</v>
      </c>
    </row>
    <row r="49" spans="1:6" s="130" customFormat="1" ht="14.25" customHeight="1">
      <c r="A49" s="145" t="s">
        <v>327</v>
      </c>
      <c r="B49" s="145">
        <v>8</v>
      </c>
      <c r="C49" s="145">
        <v>6</v>
      </c>
      <c r="D49" s="143">
        <v>186000</v>
      </c>
      <c r="E49" s="143">
        <v>42389</v>
      </c>
      <c r="F49" s="144">
        <v>22.789784946236598</v>
      </c>
    </row>
    <row r="50" spans="1:6" s="130" customFormat="1" ht="14.25" customHeight="1">
      <c r="A50" s="145" t="s">
        <v>328</v>
      </c>
      <c r="B50" s="145">
        <v>3</v>
      </c>
      <c r="C50" s="145">
        <v>3</v>
      </c>
      <c r="D50" s="143">
        <v>30800</v>
      </c>
      <c r="E50" s="143">
        <v>16880</v>
      </c>
      <c r="F50" s="144">
        <v>54.8051948051948</v>
      </c>
    </row>
    <row r="51" spans="1:6" s="130" customFormat="1" ht="14.25" customHeight="1">
      <c r="A51" s="145" t="s">
        <v>329</v>
      </c>
      <c r="B51" s="145">
        <v>2</v>
      </c>
      <c r="C51" s="145">
        <v>2</v>
      </c>
      <c r="D51" s="143">
        <v>36000</v>
      </c>
      <c r="E51" s="143">
        <v>15112</v>
      </c>
      <c r="F51" s="144">
        <v>41.9777777777778</v>
      </c>
    </row>
    <row r="52" spans="1:6" s="130" customFormat="1" ht="14.25" customHeight="1">
      <c r="A52" s="146" t="s">
        <v>330</v>
      </c>
      <c r="B52" s="146">
        <v>4</v>
      </c>
      <c r="C52" s="145">
        <v>2</v>
      </c>
      <c r="D52" s="143">
        <v>86000</v>
      </c>
      <c r="E52" s="143">
        <v>41523</v>
      </c>
      <c r="F52" s="144">
        <v>48.2825581395349</v>
      </c>
    </row>
    <row r="53" spans="1:6" s="130" customFormat="1" ht="14.25" customHeight="1">
      <c r="A53" s="145" t="s">
        <v>331</v>
      </c>
      <c r="B53" s="145">
        <v>1</v>
      </c>
      <c r="C53" s="145">
        <v>1</v>
      </c>
      <c r="D53" s="143">
        <v>8000</v>
      </c>
      <c r="E53" s="143">
        <v>450</v>
      </c>
      <c r="F53" s="147">
        <v>5.625</v>
      </c>
    </row>
  </sheetData>
  <sheetProtection/>
  <mergeCells count="3">
    <mergeCell ref="A1:F1"/>
    <mergeCell ref="B2:D2"/>
    <mergeCell ref="E2:F2"/>
  </mergeCells>
  <printOptions/>
  <pageMargins left="0.7" right="0.7" top="0.2" bottom="0.19" header="0.22" footer="0.19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HP</cp:lastModifiedBy>
  <cp:lastPrinted>2017-05-19T01:43:20Z</cp:lastPrinted>
  <dcterms:created xsi:type="dcterms:W3CDTF">1998-10-10T01:57:08Z</dcterms:created>
  <dcterms:modified xsi:type="dcterms:W3CDTF">2017-10-27T00:58:58Z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